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  <sheet name="д 6.1" sheetId="2" r:id="rId2"/>
  </sheets>
  <definedNames>
    <definedName name="_xlnm.Print_Area" localSheetId="1">'д 6.1'!$A$1:$J$15</definedName>
    <definedName name="_xlnm.Print_Area" localSheetId="0">'додаток 6'!$A$1:$K$40</definedName>
  </definedNames>
  <calcPr fullCalcOnLoad="1"/>
</workbook>
</file>

<file path=xl/sharedStrings.xml><?xml version="1.0" encoding="utf-8"?>
<sst xmlns="http://schemas.openxmlformats.org/spreadsheetml/2006/main" count="173" uniqueCount="110">
  <si>
    <t>Х</t>
  </si>
  <si>
    <t>Секретар ради</t>
  </si>
  <si>
    <t>УСЬОГО</t>
  </si>
  <si>
    <t>Додаток 6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</si>
  <si>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</si>
  <si>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</si>
  <si>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</si>
  <si>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</si>
  <si>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</si>
  <si>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</si>
  <si>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</si>
  <si>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</si>
  <si>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</si>
  <si>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</si>
  <si>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</si>
  <si>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0611000</t>
  </si>
  <si>
    <t>1000</t>
  </si>
  <si>
    <t>Освіта</t>
  </si>
  <si>
    <t>0611020</t>
  </si>
  <si>
    <t>1020</t>
  </si>
  <si>
    <t>0921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</si>
  <si>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</si>
  <si>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</si>
  <si>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</si>
  <si>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</si>
  <si>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х</t>
  </si>
  <si>
    <t xml:space="preserve">до рішення Березанської міської ради                      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</si>
  <si>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</si>
  <si>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</si>
  <si>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</si>
  <si>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</si>
  <si>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0810</t>
  </si>
  <si>
    <t>1115041</t>
  </si>
  <si>
    <t>5041</t>
  </si>
  <si>
    <t>Утримання та фінансова підтримка спортивних споруд</t>
  </si>
  <si>
    <t xml:space="preserve"> </t>
  </si>
  <si>
    <t>Код Функціональної класифікації видатків та кредитування бюджету</t>
  </si>
  <si>
    <t>Капітальні трансферти (підприємствам, установам, організаціям) - придбання медичного обладнання</t>
  </si>
  <si>
    <t>Додаток 6.1</t>
  </si>
  <si>
    <t>Обсяг видатків, гривень</t>
  </si>
  <si>
    <t xml:space="preserve">Найменування об'єкта відповідно до проектно-кошторисної документації/ капітальні видатки </t>
  </si>
  <si>
    <t>Розподіл коштів розвитку у 2020 році</t>
  </si>
  <si>
    <t>Олег СИВАК</t>
  </si>
  <si>
    <t>"Про бюджет Березанської міської об’єднаної територіальної громади на 2020 рік"</t>
  </si>
  <si>
    <t>Капітальне будівництво (придбання) інших об`єктів (будівництво мультифункціонального майданчика для занять ігровими видами спорту розміром 42*22 в Березанській ЗОШ І-ІІІ ступенів  №4 за адресою вул.Академіка Дородніцина 8, м.Березань, Київської області)</t>
  </si>
  <si>
    <t>Капітальне будівництво (придбання) інших об`єктів  (будівництво мультифункціонального майданчика для занять ігровими видами спорту розміром 42*22 за адресою: м.Березань, вулия Героїв Небесної Сотні, 9)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</si>
  <si>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</si>
  <si>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</si>
  <si>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</si>
  <si>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</si>
  <si>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</si>
  <si>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</si>
  <si>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</si>
  <si>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</si>
  <si>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(на капітальний ремонт тротуару по вул. Набережна від будинку 67 до парку "Слави") в м.Березань Київської області)</t>
  </si>
  <si>
    <t>Капітальні трансферти органам державного управління інших рівнів (капітальний ремонт окремих приміщень навчально-виховного комплексу Березанської міської ради за адресою м.Березань, вул. Набережна 118 )</t>
  </si>
  <si>
    <t>Капітальні трансферти органам державного управління інших рівнів (Утеплення фасаду та капітальний ремонт покрівлі майстерні Березанської ЗОШ №1 за адресою м.Березань, вул. Шевченків шлях 135)</t>
  </si>
  <si>
    <t>Капітальні трансферти органам державного управління інших рівнів (на капітальний ремонт тротуару по вул. Набережна від  вул.Григорія Сковороди  до парку "Слави" в м.Березань Київської області )</t>
  </si>
  <si>
    <t>Капітальні трансферти органам державного управління інших рівнів (співфінансування на капітальний ремонт інженерних мереж навчально-виховного комплексу Березанської міської ради за адресою м.Березань, вул Набережна, 118 )</t>
  </si>
  <si>
    <t xml:space="preserve">Придбання обладнання довгострокового користування  (освітні потреби ДБ) </t>
  </si>
  <si>
    <t>1010</t>
  </si>
  <si>
    <t>0611010</t>
  </si>
  <si>
    <t>0910</t>
  </si>
  <si>
    <t>Надання дошкільної освіти</t>
  </si>
  <si>
    <t>0611161</t>
  </si>
  <si>
    <t>1161</t>
  </si>
  <si>
    <t>0990</t>
  </si>
  <si>
    <t xml:space="preserve">Забезпечення діяльності інших закладів у сфері освіти </t>
  </si>
  <si>
    <t>від  24.12.2019 № 949-82-VII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</si>
  <si>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</si>
  <si>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</si>
  <si>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</si>
  <si>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</si>
  <si>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об'єкта на кінець бюджетного періоду, %</t>
  </si>
  <si>
    <t xml:space="preserve">Найменування об'єкта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</si>
  <si>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</si>
  <si>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</si>
  <si>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</si>
  <si>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об`єкта у бюджетному періоді, гривень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</si>
  <si>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                                                           за  об'єктами у 2020 році</t>
  </si>
  <si>
    <t>(код бюджету)</t>
  </si>
  <si>
    <t>"Про бюджет Березанської міської об’єднаної територіальної громади                        на 2020 рік"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</si>
  <si>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</si>
  <si>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</si>
  <si>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</si>
  <si>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</si>
  <si>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</si>
  <si>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</si>
  <si>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</si>
  <si>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</si>
  <si>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</si>
  <si>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</si>
  <si>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</si>
  <si>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</si>
  <si>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</si>
  <si>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</si>
  <si>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</si>
  <si>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</si>
  <si>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</si>
  <si>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Капітальні трансферти (підприємствам, установам, організаціям) - вигот. проектно-кошторисної док. на  будівництво очисних споруд стічних вод (Березань 2)</t>
  </si>
  <si>
    <t>Капітальні трансферти (підприємствам, установам, організаціям) - вигот. проектно-кошторисної док. будівництво основної та зерервоної свердловини Березань 2</t>
  </si>
  <si>
    <r>
      <t xml:space="preserve">Капітальні трансферти (підприємствам, установам, організаціям) - капітальний ремонт тротуару Гр.Сковороди-Привокзальна </t>
    </r>
    <r>
      <rPr>
        <sz val="12"/>
        <color indexed="10"/>
        <rFont val="Times New Roman"/>
        <family val="1"/>
      </rPr>
      <t xml:space="preserve"> </t>
    </r>
  </si>
  <si>
    <t xml:space="preserve">Капітальні трансферти (підприємствам, установам, організаціям) - капітальний ремонт тротуару Набережна 67-149   </t>
  </si>
  <si>
    <t>Капітальні трансферти (підприємствам, установам, організаціям) - капітальний  ремонт тротуару Гагаріна</t>
  </si>
  <si>
    <t>Капітальні трансферти  (підприємствам, установам, організаціям) - виготвлення проектно-кошторисної док. на будівництво житлових багатоквартирних будинків учасникам АТО, мед. та освітньої галузі, працівникам соц.сфери, ОМС ( вул.Кийка 1/1)</t>
  </si>
  <si>
    <t>Проведення експертизи оздоблення фасаду ЗОШ №1</t>
  </si>
  <si>
    <t>Проведення експертизи оздоблення фасаду НВК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</si>
  <si>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</si>
  <si>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>Капітальні трансферти (підприємствам, установам, організаціям) - ,в т.ч. заходи протипожежної безпеки,  виготовлення проектно-кошторисної документації, проведення експертизи, придбання медичного обладнання та обладнання і предметів довгострокового користування, капітальний ремонт приміщень</t>
  </si>
  <si>
    <r>
      <t>від 09.01.2020</t>
    </r>
    <r>
      <rPr>
        <b/>
        <sz val="11"/>
        <color indexed="9"/>
        <rFont val="Times New Roman"/>
        <family val="1"/>
      </rPr>
      <t xml:space="preserve"> </t>
    </r>
    <r>
      <rPr>
        <b/>
        <sz val="11"/>
        <rFont val="Times New Roman"/>
        <family val="1"/>
      </rPr>
      <t>№ 963-83-VII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</si>
</sst>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_-* #,##0.0\ _г_р_н_._-;\-* #,##0.0\ _г_р_н_._-;_-* &quot;-&quot;??\ _г_р_н_._-;_-@_-"/>
    <numFmt numFmtId="197" formatCode="_-* #,##0\ _г_р_н_._-;\-* #,##0\ _г_р_н_._-;_-* &quot;-&quot;??\ _г_р_н_.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197" fontId="24" fillId="0" borderId="10" xfId="59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49" fontId="24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17" xfId="0" applyFont="1" applyBorder="1" applyAlignment="1">
      <alignment horizontal="justify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24" fillId="25" borderId="17" xfId="0" applyFont="1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97" fontId="2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0" fontId="28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25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24" fillId="2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25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9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4" fillId="25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51"/>
  <sheetViews>
    <sheetView tabSelected="1" view="pageBreakPreview" zoomScale="90" zoomScaleNormal="75" zoomScaleSheetLayoutView="90" zoomScalePageLayoutView="0" workbookViewId="0" topLeftCell="D1">
      <selection activeCell="E3" sqref="E3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875" style="4" customWidth="1"/>
    <col min="4" max="4" width="49.625" style="20" customWidth="1"/>
    <col min="5" max="5" width="6.75390625" style="4" customWidth="1"/>
    <col min="6" max="6" width="84.625" style="20" customWidth="1"/>
    <col min="7" max="7" width="12.125" style="4" customWidth="1"/>
    <col min="8" max="9" width="12.625" style="4" customWidth="1"/>
    <col min="10" max="10" width="18.00390625" style="4" customWidth="1"/>
    <col min="11" max="11" width="12.625" style="4" customWidth="1"/>
    <col min="12" max="16384" width="9.125" style="4" customWidth="1"/>
  </cols>
  <sheetData>
    <row r="1" spans="1:11" ht="15.75" customHeight="1">
      <c r="A1" s="1"/>
      <c r="F1" s="44"/>
      <c r="G1" s="79" t="s">
        <v>3</v>
      </c>
      <c r="H1" s="80"/>
      <c r="I1" s="80"/>
      <c r="J1" s="80"/>
      <c r="K1" s="80"/>
    </row>
    <row r="2" spans="1:11" ht="17.25" customHeight="1">
      <c r="A2" s="108">
        <v>10514000000</v>
      </c>
      <c r="B2" s="109"/>
      <c r="F2" s="44"/>
      <c r="G2" s="81" t="s">
        <v>26</v>
      </c>
      <c r="H2" s="80"/>
      <c r="I2" s="80"/>
      <c r="J2" s="80"/>
      <c r="K2" s="80"/>
    </row>
    <row r="3" spans="1:12" ht="26.25" customHeight="1">
      <c r="A3" s="110" t="s">
        <v>80</v>
      </c>
      <c r="B3" s="111"/>
      <c r="G3" s="96" t="s">
        <v>81</v>
      </c>
      <c r="H3" s="97"/>
      <c r="I3" s="97"/>
      <c r="J3" s="97"/>
      <c r="K3" s="97"/>
      <c r="L3" s="39"/>
    </row>
    <row r="4" spans="6:11" ht="18" customHeight="1">
      <c r="F4" s="44"/>
      <c r="G4" s="82" t="s">
        <v>109</v>
      </c>
      <c r="H4" s="80"/>
      <c r="I4" s="80"/>
      <c r="J4" s="80"/>
      <c r="K4" s="80"/>
    </row>
    <row r="5" spans="1:11" ht="44.25" customHeight="1">
      <c r="A5" s="83" t="s">
        <v>79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7" spans="1:11" s="30" customFormat="1" ht="105.75" customHeight="1">
      <c r="A7" s="31" t="s">
        <v>70</v>
      </c>
      <c r="B7" s="31" t="s">
        <v>71</v>
      </c>
      <c r="C7" s="31" t="s">
        <v>36</v>
      </c>
      <c r="D7" s="31" t="s">
        <v>72</v>
      </c>
      <c r="E7" s="31" t="s">
        <v>14</v>
      </c>
      <c r="F7" s="31" t="s">
        <v>74</v>
      </c>
      <c r="G7" s="31" t="s">
        <v>75</v>
      </c>
      <c r="H7" s="31" t="s">
        <v>76</v>
      </c>
      <c r="I7" s="31" t="s">
        <v>77</v>
      </c>
      <c r="J7" s="31" t="s">
        <v>78</v>
      </c>
      <c r="K7" s="31" t="s">
        <v>73</v>
      </c>
    </row>
    <row r="8" spans="1:11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4" ht="20.25" customHeight="1">
      <c r="A9" s="85" t="s">
        <v>23</v>
      </c>
      <c r="B9" s="86"/>
      <c r="C9" s="86"/>
      <c r="D9" s="87" t="s">
        <v>24</v>
      </c>
      <c r="E9" s="88"/>
      <c r="F9" s="88"/>
      <c r="G9" s="88"/>
      <c r="H9" s="88"/>
      <c r="I9" s="88"/>
      <c r="J9" s="88"/>
      <c r="K9" s="88"/>
      <c r="N9" s="4" t="s">
        <v>107</v>
      </c>
    </row>
    <row r="10" spans="1:11" ht="18.75" customHeight="1">
      <c r="A10" s="6" t="s">
        <v>7</v>
      </c>
      <c r="B10" s="7" t="s">
        <v>8</v>
      </c>
      <c r="C10" s="8"/>
      <c r="D10" s="100" t="s">
        <v>9</v>
      </c>
      <c r="E10" s="65"/>
      <c r="F10" s="65"/>
      <c r="G10" s="18" t="s">
        <v>25</v>
      </c>
      <c r="H10" s="18" t="s">
        <v>25</v>
      </c>
      <c r="I10" s="18" t="s">
        <v>25</v>
      </c>
      <c r="J10" s="18">
        <f>J11</f>
        <v>7460341</v>
      </c>
      <c r="K10" s="18" t="s">
        <v>25</v>
      </c>
    </row>
    <row r="11" spans="1:11" ht="66.7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108</v>
      </c>
      <c r="G11" s="15">
        <v>2020</v>
      </c>
      <c r="H11" s="15">
        <f>9417900-(250000)-1707559</f>
        <v>7460341</v>
      </c>
      <c r="I11" s="15">
        <v>0</v>
      </c>
      <c r="J11" s="15">
        <f>H11</f>
        <v>7460341</v>
      </c>
      <c r="K11" s="15">
        <v>100</v>
      </c>
    </row>
    <row r="12" spans="1:11" ht="21" customHeight="1">
      <c r="A12" s="6" t="s">
        <v>82</v>
      </c>
      <c r="B12" s="7" t="s">
        <v>83</v>
      </c>
      <c r="C12" s="8"/>
      <c r="D12" s="61" t="s">
        <v>84</v>
      </c>
      <c r="E12" s="62"/>
      <c r="F12" s="63"/>
      <c r="G12" s="18" t="s">
        <v>25</v>
      </c>
      <c r="H12" s="18" t="s">
        <v>25</v>
      </c>
      <c r="I12" s="18" t="s">
        <v>25</v>
      </c>
      <c r="J12" s="18">
        <f>J13+J14+J15</f>
        <v>1245389</v>
      </c>
      <c r="K12" s="18" t="s">
        <v>25</v>
      </c>
    </row>
    <row r="13" spans="1:11" ht="35.25" customHeight="1">
      <c r="A13" s="69" t="s">
        <v>85</v>
      </c>
      <c r="B13" s="69" t="s">
        <v>86</v>
      </c>
      <c r="C13" s="69" t="s">
        <v>87</v>
      </c>
      <c r="D13" s="89" t="s">
        <v>88</v>
      </c>
      <c r="E13" s="50">
        <v>3210</v>
      </c>
      <c r="F13" s="49" t="s">
        <v>99</v>
      </c>
      <c r="G13" s="15">
        <v>2020</v>
      </c>
      <c r="H13" s="15">
        <v>661465</v>
      </c>
      <c r="I13" s="15">
        <v>0</v>
      </c>
      <c r="J13" s="15">
        <f aca="true" t="shared" si="0" ref="J13:J19">H13</f>
        <v>661465</v>
      </c>
      <c r="K13" s="15">
        <v>100</v>
      </c>
    </row>
    <row r="14" spans="1:11" ht="35.25" customHeight="1">
      <c r="A14" s="71"/>
      <c r="B14" s="71"/>
      <c r="C14" s="71"/>
      <c r="D14" s="90"/>
      <c r="E14" s="50">
        <v>3210</v>
      </c>
      <c r="F14" s="49" t="s">
        <v>100</v>
      </c>
      <c r="G14" s="15">
        <v>2020</v>
      </c>
      <c r="H14" s="15">
        <v>190948</v>
      </c>
      <c r="I14" s="15">
        <v>0</v>
      </c>
      <c r="J14" s="15">
        <f t="shared" si="0"/>
        <v>190948</v>
      </c>
      <c r="K14" s="15">
        <v>100</v>
      </c>
    </row>
    <row r="15" spans="1:11" ht="51" customHeight="1">
      <c r="A15" s="9" t="s">
        <v>89</v>
      </c>
      <c r="B15" s="10" t="s">
        <v>90</v>
      </c>
      <c r="C15" s="10" t="s">
        <v>87</v>
      </c>
      <c r="D15" s="48" t="s">
        <v>91</v>
      </c>
      <c r="E15" s="19">
        <v>3210</v>
      </c>
      <c r="F15" s="52" t="s">
        <v>104</v>
      </c>
      <c r="G15" s="15">
        <v>2020</v>
      </c>
      <c r="H15" s="15">
        <v>392976</v>
      </c>
      <c r="I15" s="15">
        <v>0</v>
      </c>
      <c r="J15" s="15">
        <f t="shared" si="0"/>
        <v>392976</v>
      </c>
      <c r="K15" s="15">
        <v>100</v>
      </c>
    </row>
    <row r="16" spans="1:11" ht="21" customHeight="1">
      <c r="A16" s="6" t="s">
        <v>92</v>
      </c>
      <c r="B16" s="7" t="s">
        <v>93</v>
      </c>
      <c r="C16" s="7"/>
      <c r="D16" s="58" t="s">
        <v>94</v>
      </c>
      <c r="E16" s="59"/>
      <c r="F16" s="60"/>
      <c r="G16" s="18" t="s">
        <v>25</v>
      </c>
      <c r="H16" s="18" t="s">
        <v>25</v>
      </c>
      <c r="I16" s="18" t="s">
        <v>25</v>
      </c>
      <c r="J16" s="18">
        <f>J17+J18+J19</f>
        <v>317325</v>
      </c>
      <c r="K16" s="18" t="s">
        <v>25</v>
      </c>
    </row>
    <row r="17" spans="1:11" ht="33" customHeight="1">
      <c r="A17" s="55" t="s">
        <v>95</v>
      </c>
      <c r="B17" s="69" t="s">
        <v>96</v>
      </c>
      <c r="C17" s="69" t="s">
        <v>97</v>
      </c>
      <c r="D17" s="107" t="s">
        <v>98</v>
      </c>
      <c r="E17" s="50">
        <v>3210</v>
      </c>
      <c r="F17" s="51" t="s">
        <v>101</v>
      </c>
      <c r="G17" s="15">
        <v>2020</v>
      </c>
      <c r="H17" s="15">
        <v>24070</v>
      </c>
      <c r="I17" s="15">
        <v>0</v>
      </c>
      <c r="J17" s="15">
        <f t="shared" si="0"/>
        <v>24070</v>
      </c>
      <c r="K17" s="15">
        <v>100</v>
      </c>
    </row>
    <row r="18" spans="1:11" ht="31.5" customHeight="1">
      <c r="A18" s="56"/>
      <c r="B18" s="91"/>
      <c r="C18" s="91"/>
      <c r="D18" s="104"/>
      <c r="E18" s="50">
        <v>3210</v>
      </c>
      <c r="F18" s="51" t="s">
        <v>102</v>
      </c>
      <c r="G18" s="15">
        <v>2020</v>
      </c>
      <c r="H18" s="15">
        <v>279755</v>
      </c>
      <c r="I18" s="15">
        <v>0</v>
      </c>
      <c r="J18" s="15">
        <f t="shared" si="0"/>
        <v>279755</v>
      </c>
      <c r="K18" s="15">
        <v>100</v>
      </c>
    </row>
    <row r="19" spans="1:11" ht="31.5" customHeight="1">
      <c r="A19" s="57"/>
      <c r="B19" s="92"/>
      <c r="C19" s="92"/>
      <c r="D19" s="105"/>
      <c r="E19" s="50">
        <v>3210</v>
      </c>
      <c r="F19" s="51" t="s">
        <v>103</v>
      </c>
      <c r="G19" s="15">
        <v>2020</v>
      </c>
      <c r="H19" s="15">
        <v>13500</v>
      </c>
      <c r="I19" s="15">
        <v>0</v>
      </c>
      <c r="J19" s="15">
        <f t="shared" si="0"/>
        <v>13500</v>
      </c>
      <c r="K19" s="15">
        <v>100</v>
      </c>
    </row>
    <row r="20" spans="1:11" ht="19.5" customHeight="1">
      <c r="A20" s="112" t="s">
        <v>21</v>
      </c>
      <c r="B20" s="86"/>
      <c r="C20" s="86"/>
      <c r="D20" s="87" t="s">
        <v>22</v>
      </c>
      <c r="E20" s="106"/>
      <c r="F20" s="106"/>
      <c r="G20" s="106"/>
      <c r="H20" s="106"/>
      <c r="I20" s="106"/>
      <c r="J20" s="106"/>
      <c r="K20" s="106"/>
    </row>
    <row r="21" spans="1:11" ht="18" customHeight="1">
      <c r="A21" s="6" t="s">
        <v>15</v>
      </c>
      <c r="B21" s="7" t="s">
        <v>16</v>
      </c>
      <c r="C21" s="8"/>
      <c r="D21" s="100" t="s">
        <v>17</v>
      </c>
      <c r="E21" s="65"/>
      <c r="F21" s="65"/>
      <c r="G21" s="18" t="s">
        <v>25</v>
      </c>
      <c r="H21" s="18" t="s">
        <v>25</v>
      </c>
      <c r="I21" s="18" t="s">
        <v>25</v>
      </c>
      <c r="J21" s="18">
        <f>J22+J23+J24+J25+J26</f>
        <v>1589215</v>
      </c>
      <c r="K21" s="18" t="s">
        <v>25</v>
      </c>
    </row>
    <row r="22" spans="1:11" ht="22.5" customHeight="1">
      <c r="A22" s="9" t="s">
        <v>61</v>
      </c>
      <c r="B22" s="10" t="s">
        <v>60</v>
      </c>
      <c r="C22" s="10" t="s">
        <v>62</v>
      </c>
      <c r="D22" s="43" t="s">
        <v>63</v>
      </c>
      <c r="E22" s="15">
        <v>3110</v>
      </c>
      <c r="F22" s="23" t="s">
        <v>59</v>
      </c>
      <c r="G22" s="15">
        <v>2020</v>
      </c>
      <c r="H22" s="15">
        <v>6500</v>
      </c>
      <c r="I22" s="15">
        <v>0</v>
      </c>
      <c r="J22" s="15">
        <f>H22</f>
        <v>6500</v>
      </c>
      <c r="K22" s="15">
        <v>100</v>
      </c>
    </row>
    <row r="23" spans="1:11" ht="21.75" customHeight="1">
      <c r="A23" s="55" t="s">
        <v>18</v>
      </c>
      <c r="B23" s="69" t="s">
        <v>19</v>
      </c>
      <c r="C23" s="69" t="s">
        <v>20</v>
      </c>
      <c r="D23" s="66" t="s">
        <v>69</v>
      </c>
      <c r="E23" s="45">
        <v>3122</v>
      </c>
      <c r="F23" s="23" t="s">
        <v>44</v>
      </c>
      <c r="G23" s="15">
        <v>2020</v>
      </c>
      <c r="H23" s="15">
        <v>1476000</v>
      </c>
      <c r="I23" s="47">
        <f>993001.29/(H23+993001.29)*100</f>
        <v>40.21874326359708</v>
      </c>
      <c r="J23" s="15">
        <f>H23</f>
        <v>1476000</v>
      </c>
      <c r="K23" s="15">
        <v>100</v>
      </c>
    </row>
    <row r="24" spans="1:11" ht="21.75" customHeight="1">
      <c r="A24" s="72"/>
      <c r="B24" s="70"/>
      <c r="C24" s="70"/>
      <c r="D24" s="67"/>
      <c r="E24" s="50">
        <v>3132</v>
      </c>
      <c r="F24" s="53" t="s">
        <v>105</v>
      </c>
      <c r="G24" s="15">
        <v>2020</v>
      </c>
      <c r="H24" s="15">
        <v>10000</v>
      </c>
      <c r="I24" s="15">
        <v>0</v>
      </c>
      <c r="J24" s="15">
        <f>H24</f>
        <v>10000</v>
      </c>
      <c r="K24" s="15">
        <v>100</v>
      </c>
    </row>
    <row r="25" spans="1:11" ht="21.75" customHeight="1">
      <c r="A25" s="73"/>
      <c r="B25" s="71"/>
      <c r="C25" s="71"/>
      <c r="D25" s="68"/>
      <c r="E25" s="50">
        <v>3132</v>
      </c>
      <c r="F25" s="53" t="s">
        <v>106</v>
      </c>
      <c r="G25" s="15">
        <v>2020</v>
      </c>
      <c r="H25" s="15">
        <v>20000</v>
      </c>
      <c r="I25" s="15">
        <v>0</v>
      </c>
      <c r="J25" s="15">
        <f>H25</f>
        <v>20000</v>
      </c>
      <c r="K25" s="15">
        <v>100</v>
      </c>
    </row>
    <row r="26" spans="1:11" ht="33" customHeight="1">
      <c r="A26" s="9" t="s">
        <v>64</v>
      </c>
      <c r="B26" s="10" t="s">
        <v>65</v>
      </c>
      <c r="C26" s="10" t="s">
        <v>66</v>
      </c>
      <c r="D26" s="43" t="s">
        <v>67</v>
      </c>
      <c r="E26" s="15">
        <v>3110</v>
      </c>
      <c r="F26" s="23" t="s">
        <v>59</v>
      </c>
      <c r="G26" s="15">
        <v>2020</v>
      </c>
      <c r="H26" s="15">
        <v>76715</v>
      </c>
      <c r="I26" s="15">
        <v>0</v>
      </c>
      <c r="J26" s="15">
        <f>H26</f>
        <v>76715</v>
      </c>
      <c r="K26" s="15">
        <v>100</v>
      </c>
    </row>
    <row r="27" spans="1:11" ht="21" customHeight="1">
      <c r="A27" s="74">
        <v>11</v>
      </c>
      <c r="B27" s="75"/>
      <c r="C27" s="76"/>
      <c r="D27" s="87" t="s">
        <v>27</v>
      </c>
      <c r="E27" s="106"/>
      <c r="F27" s="106"/>
      <c r="G27" s="106"/>
      <c r="H27" s="106"/>
      <c r="I27" s="106"/>
      <c r="J27" s="106"/>
      <c r="K27" s="106"/>
    </row>
    <row r="28" spans="1:11" ht="21" customHeight="1">
      <c r="A28" s="6" t="s">
        <v>28</v>
      </c>
      <c r="B28" s="7" t="s">
        <v>29</v>
      </c>
      <c r="C28" s="7"/>
      <c r="D28" s="101" t="s">
        <v>30</v>
      </c>
      <c r="E28" s="62"/>
      <c r="F28" s="63"/>
      <c r="G28" s="18" t="s">
        <v>25</v>
      </c>
      <c r="H28" s="18" t="s">
        <v>25</v>
      </c>
      <c r="I28" s="18" t="s">
        <v>25</v>
      </c>
      <c r="J28" s="18">
        <f>J29</f>
        <v>1390845</v>
      </c>
      <c r="K28" s="18" t="s">
        <v>25</v>
      </c>
    </row>
    <row r="29" spans="1:11" ht="50.25" customHeight="1">
      <c r="A29" s="9" t="s">
        <v>32</v>
      </c>
      <c r="B29" s="10" t="s">
        <v>33</v>
      </c>
      <c r="C29" s="10" t="s">
        <v>31</v>
      </c>
      <c r="D29" s="37" t="s">
        <v>34</v>
      </c>
      <c r="E29" s="45">
        <v>3122</v>
      </c>
      <c r="F29" s="23" t="s">
        <v>45</v>
      </c>
      <c r="G29" s="15">
        <v>2020</v>
      </c>
      <c r="H29" s="15">
        <f>1476000-85155</f>
        <v>1390845</v>
      </c>
      <c r="I29" s="47">
        <f>993001.29/(H29+993001.29)*100</f>
        <v>41.655424435943814</v>
      </c>
      <c r="J29" s="15">
        <f>H29</f>
        <v>1390845</v>
      </c>
      <c r="K29" s="15">
        <v>100</v>
      </c>
    </row>
    <row r="30" spans="1:11" ht="24.75" customHeight="1">
      <c r="A30" s="74">
        <v>37</v>
      </c>
      <c r="B30" s="75"/>
      <c r="C30" s="76"/>
      <c r="D30" s="93" t="s">
        <v>46</v>
      </c>
      <c r="E30" s="94"/>
      <c r="F30" s="94"/>
      <c r="G30" s="94"/>
      <c r="H30" s="94"/>
      <c r="I30" s="94"/>
      <c r="J30" s="94"/>
      <c r="K30" s="95"/>
    </row>
    <row r="31" spans="1:11" ht="21" customHeight="1">
      <c r="A31" s="40" t="s">
        <v>47</v>
      </c>
      <c r="B31" s="41" t="s">
        <v>48</v>
      </c>
      <c r="C31" s="41"/>
      <c r="D31" s="64" t="s">
        <v>49</v>
      </c>
      <c r="E31" s="65"/>
      <c r="F31" s="65"/>
      <c r="G31" s="54" t="s">
        <v>25</v>
      </c>
      <c r="H31" s="42" t="s">
        <v>25</v>
      </c>
      <c r="I31" s="18" t="s">
        <v>25</v>
      </c>
      <c r="J31" s="42">
        <f>J32++J33+J34+J35+J36</f>
        <v>1862500</v>
      </c>
      <c r="K31" s="18" t="s">
        <v>25</v>
      </c>
    </row>
    <row r="32" spans="1:11" ht="51" customHeight="1">
      <c r="A32" s="55" t="s">
        <v>50</v>
      </c>
      <c r="B32" s="69" t="s">
        <v>51</v>
      </c>
      <c r="C32" s="69" t="s">
        <v>52</v>
      </c>
      <c r="D32" s="89" t="s">
        <v>53</v>
      </c>
      <c r="E32" s="15">
        <v>3220</v>
      </c>
      <c r="F32" s="14" t="s">
        <v>54</v>
      </c>
      <c r="G32" s="15">
        <v>2020</v>
      </c>
      <c r="H32" s="15">
        <v>374750</v>
      </c>
      <c r="I32" s="15">
        <v>0</v>
      </c>
      <c r="J32" s="15">
        <f>H32</f>
        <v>374750</v>
      </c>
      <c r="K32" s="15">
        <v>100</v>
      </c>
    </row>
    <row r="33" spans="1:11" ht="36" customHeight="1">
      <c r="A33" s="56"/>
      <c r="B33" s="91"/>
      <c r="C33" s="91"/>
      <c r="D33" s="102"/>
      <c r="E33" s="15">
        <v>3220</v>
      </c>
      <c r="F33" s="14" t="s">
        <v>55</v>
      </c>
      <c r="G33" s="15">
        <v>2020</v>
      </c>
      <c r="H33" s="15">
        <v>364000</v>
      </c>
      <c r="I33" s="15">
        <v>0</v>
      </c>
      <c r="J33" s="15">
        <f>H33</f>
        <v>364000</v>
      </c>
      <c r="K33" s="15">
        <v>100</v>
      </c>
    </row>
    <row r="34" spans="1:11" ht="49.5" customHeight="1">
      <c r="A34" s="56"/>
      <c r="B34" s="91"/>
      <c r="C34" s="91"/>
      <c r="D34" s="103"/>
      <c r="E34" s="15">
        <v>3220</v>
      </c>
      <c r="F34" s="14" t="s">
        <v>56</v>
      </c>
      <c r="G34" s="15">
        <v>2020</v>
      </c>
      <c r="H34" s="15">
        <v>374250</v>
      </c>
      <c r="I34" s="15">
        <v>0</v>
      </c>
      <c r="J34" s="15">
        <f>H34</f>
        <v>374250</v>
      </c>
      <c r="K34" s="15">
        <v>100</v>
      </c>
    </row>
    <row r="35" spans="1:11" ht="47.25" customHeight="1">
      <c r="A35" s="56"/>
      <c r="B35" s="91"/>
      <c r="C35" s="91"/>
      <c r="D35" s="104"/>
      <c r="E35" s="15">
        <v>3220</v>
      </c>
      <c r="F35" s="14" t="s">
        <v>57</v>
      </c>
      <c r="G35" s="15">
        <v>2020</v>
      </c>
      <c r="H35" s="15">
        <v>374750</v>
      </c>
      <c r="I35" s="15">
        <v>0</v>
      </c>
      <c r="J35" s="15">
        <f>H35</f>
        <v>374750</v>
      </c>
      <c r="K35" s="15">
        <v>100</v>
      </c>
    </row>
    <row r="36" spans="1:11" ht="50.25" customHeight="1">
      <c r="A36" s="57"/>
      <c r="B36" s="92"/>
      <c r="C36" s="92"/>
      <c r="D36" s="105"/>
      <c r="E36" s="15">
        <v>3220</v>
      </c>
      <c r="F36" s="14" t="s">
        <v>58</v>
      </c>
      <c r="G36" s="15">
        <v>2020</v>
      </c>
      <c r="H36" s="15">
        <v>374750</v>
      </c>
      <c r="I36" s="15">
        <v>0</v>
      </c>
      <c r="J36" s="15">
        <f>H36</f>
        <v>374750</v>
      </c>
      <c r="K36" s="15">
        <v>100</v>
      </c>
    </row>
    <row r="37" spans="1:11" s="5" customFormat="1" ht="15.75">
      <c r="A37" s="34" t="s">
        <v>0</v>
      </c>
      <c r="B37" s="34" t="s">
        <v>0</v>
      </c>
      <c r="C37" s="34" t="s">
        <v>0</v>
      </c>
      <c r="D37" s="35" t="s">
        <v>2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36">
        <f>J10+J12+J16+J21+J28+J31</f>
        <v>13865615</v>
      </c>
      <c r="K37" s="18" t="s">
        <v>0</v>
      </c>
    </row>
    <row r="38" spans="1:11" ht="15.75">
      <c r="A38" s="2"/>
      <c r="B38" s="2"/>
      <c r="C38" s="2"/>
      <c r="D38" s="21"/>
      <c r="E38" s="3"/>
      <c r="F38" s="21"/>
      <c r="G38" s="2"/>
      <c r="H38" s="2"/>
      <c r="I38" s="2"/>
      <c r="J38" s="2"/>
      <c r="K38" s="2"/>
    </row>
    <row r="39" ht="23.25" customHeight="1"/>
    <row r="40" spans="2:11" s="26" customFormat="1" ht="16.5">
      <c r="B40" s="24" t="s">
        <v>1</v>
      </c>
      <c r="C40" s="25"/>
      <c r="F40" s="38" t="s">
        <v>42</v>
      </c>
      <c r="G40" s="28"/>
      <c r="K40" s="28"/>
    </row>
    <row r="41" spans="2:11" s="26" customFormat="1" ht="16.5">
      <c r="B41" s="24"/>
      <c r="C41" s="25"/>
      <c r="F41" s="29"/>
      <c r="G41" s="28"/>
      <c r="K41" s="28"/>
    </row>
    <row r="42" spans="2:13" s="26" customFormat="1" ht="18.75">
      <c r="B42" s="24"/>
      <c r="C42" s="25"/>
      <c r="F42" s="29"/>
      <c r="G42" s="77">
        <f>L43+2950404</f>
        <v>17066019</v>
      </c>
      <c r="H42" s="78"/>
      <c r="I42" s="46"/>
      <c r="K42" s="28"/>
      <c r="L42" s="11"/>
      <c r="M42" s="11"/>
    </row>
    <row r="43" spans="12:13" ht="18.75">
      <c r="L43" s="98">
        <f>J37+'д 6.1'!I12</f>
        <v>14115615</v>
      </c>
      <c r="M43" s="99"/>
    </row>
    <row r="44" spans="4:13" s="11" customFormat="1" ht="18.75">
      <c r="D44" s="22"/>
      <c r="F44" s="27"/>
      <c r="J44" s="12">
        <v>14065615</v>
      </c>
      <c r="L44" s="4"/>
      <c r="M44" s="4"/>
    </row>
    <row r="45" spans="4:10" s="11" customFormat="1" ht="18.75">
      <c r="D45" s="22"/>
      <c r="F45" s="22"/>
      <c r="J45" s="13">
        <f>J37-J44</f>
        <v>-200000</v>
      </c>
    </row>
    <row r="51" ht="12.75">
      <c r="H51" s="4" t="s">
        <v>35</v>
      </c>
    </row>
  </sheetData>
  <sheetProtection/>
  <mergeCells count="39">
    <mergeCell ref="C32:C36"/>
    <mergeCell ref="B32:B36"/>
    <mergeCell ref="A2:B2"/>
    <mergeCell ref="A3:B3"/>
    <mergeCell ref="A27:C27"/>
    <mergeCell ref="A20:C20"/>
    <mergeCell ref="B13:B14"/>
    <mergeCell ref="A13:A14"/>
    <mergeCell ref="C17:C19"/>
    <mergeCell ref="A32:A36"/>
    <mergeCell ref="G3:K3"/>
    <mergeCell ref="L43:M43"/>
    <mergeCell ref="D10:F10"/>
    <mergeCell ref="D21:F21"/>
    <mergeCell ref="D28:F28"/>
    <mergeCell ref="D32:D36"/>
    <mergeCell ref="D20:K20"/>
    <mergeCell ref="D27:K27"/>
    <mergeCell ref="D17:D19"/>
    <mergeCell ref="G42:H42"/>
    <mergeCell ref="G1:K1"/>
    <mergeCell ref="G2:K2"/>
    <mergeCell ref="G4:K4"/>
    <mergeCell ref="A5:K5"/>
    <mergeCell ref="A9:C9"/>
    <mergeCell ref="D9:K9"/>
    <mergeCell ref="D13:D14"/>
    <mergeCell ref="C13:C14"/>
    <mergeCell ref="B17:B19"/>
    <mergeCell ref="A17:A19"/>
    <mergeCell ref="D16:F16"/>
    <mergeCell ref="D12:F12"/>
    <mergeCell ref="D31:F31"/>
    <mergeCell ref="D23:D25"/>
    <mergeCell ref="C23:C25"/>
    <mergeCell ref="B23:B25"/>
    <mergeCell ref="A23:A25"/>
    <mergeCell ref="A30:C30"/>
    <mergeCell ref="D30:K30"/>
  </mergeCells>
  <printOptions/>
  <pageMargins left="0.28" right="0.1968503937007874" top="0.4" bottom="0.2362204724409449" header="0.1968503937007874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25"/>
  <sheetViews>
    <sheetView view="pageBreakPreview" zoomScale="90" zoomScaleNormal="75" zoomScaleSheetLayoutView="90" zoomScalePageLayoutView="0" workbookViewId="0" topLeftCell="A1">
      <selection activeCell="A2" sqref="A2:B3"/>
    </sheetView>
  </sheetViews>
  <sheetFormatPr defaultColWidth="9.00390625" defaultRowHeight="12.75"/>
  <cols>
    <col min="1" max="1" width="12.625" style="4" customWidth="1"/>
    <col min="2" max="2" width="12.125" style="4" customWidth="1"/>
    <col min="3" max="3" width="11.375" style="4" customWidth="1"/>
    <col min="4" max="4" width="49.625" style="20" customWidth="1"/>
    <col min="5" max="5" width="6.75390625" style="4" customWidth="1"/>
    <col min="6" max="6" width="69.375" style="20" customWidth="1"/>
    <col min="7" max="7" width="12.125" style="4" customWidth="1"/>
    <col min="8" max="8" width="12.625" style="4" customWidth="1"/>
    <col min="9" max="9" width="14.875" style="4" customWidth="1"/>
    <col min="10" max="10" width="12.625" style="4" customWidth="1"/>
    <col min="11" max="16384" width="9.125" style="4" customWidth="1"/>
  </cols>
  <sheetData>
    <row r="1" spans="1:10" ht="15.75" customHeight="1">
      <c r="A1" s="1"/>
      <c r="G1" s="113" t="s">
        <v>38</v>
      </c>
      <c r="H1" s="114"/>
      <c r="I1" s="114"/>
      <c r="J1" s="114"/>
    </row>
    <row r="2" spans="1:10" ht="15" customHeight="1">
      <c r="A2" s="108">
        <v>10514000000</v>
      </c>
      <c r="B2" s="109"/>
      <c r="G2" s="115" t="s">
        <v>26</v>
      </c>
      <c r="H2" s="114"/>
      <c r="I2" s="114"/>
      <c r="J2" s="114"/>
    </row>
    <row r="3" spans="1:10" ht="36.75" customHeight="1">
      <c r="A3" s="110" t="s">
        <v>80</v>
      </c>
      <c r="B3" s="111"/>
      <c r="G3" s="119" t="s">
        <v>43</v>
      </c>
      <c r="H3" s="120"/>
      <c r="I3" s="120"/>
      <c r="J3" s="120"/>
    </row>
    <row r="4" spans="7:10" ht="15.75" customHeight="1">
      <c r="G4" s="116" t="s">
        <v>68</v>
      </c>
      <c r="H4" s="117"/>
      <c r="I4" s="117"/>
      <c r="J4" s="117"/>
    </row>
    <row r="5" spans="1:10" ht="18.75">
      <c r="A5" s="118" t="s">
        <v>41</v>
      </c>
      <c r="B5" s="97"/>
      <c r="C5" s="97"/>
      <c r="D5" s="97"/>
      <c r="E5" s="97"/>
      <c r="F5" s="97"/>
      <c r="G5" s="97"/>
      <c r="H5" s="97"/>
      <c r="I5" s="97"/>
      <c r="J5" s="97"/>
    </row>
    <row r="7" spans="1:10" s="30" customFormat="1" ht="105.75" customHeight="1">
      <c r="A7" s="31" t="s">
        <v>70</v>
      </c>
      <c r="B7" s="31" t="s">
        <v>71</v>
      </c>
      <c r="C7" s="31" t="s">
        <v>36</v>
      </c>
      <c r="D7" s="31" t="s">
        <v>72</v>
      </c>
      <c r="E7" s="31" t="s">
        <v>14</v>
      </c>
      <c r="F7" s="31" t="s">
        <v>40</v>
      </c>
      <c r="G7" s="31" t="s">
        <v>4</v>
      </c>
      <c r="H7" s="31" t="s">
        <v>5</v>
      </c>
      <c r="I7" s="31" t="s">
        <v>39</v>
      </c>
      <c r="J7" s="31" t="s">
        <v>6</v>
      </c>
    </row>
    <row r="8" spans="1:10" s="17" customFormat="1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</row>
    <row r="9" spans="1:10" ht="20.25" customHeight="1">
      <c r="A9" s="85" t="s">
        <v>23</v>
      </c>
      <c r="B9" s="86"/>
      <c r="C9" s="86"/>
      <c r="D9" s="87" t="s">
        <v>24</v>
      </c>
      <c r="E9" s="88"/>
      <c r="F9" s="88"/>
      <c r="G9" s="88"/>
      <c r="H9" s="88"/>
      <c r="I9" s="88"/>
      <c r="J9" s="88"/>
    </row>
    <row r="10" spans="1:10" ht="18.75" customHeight="1">
      <c r="A10" s="6" t="s">
        <v>7</v>
      </c>
      <c r="B10" s="7" t="s">
        <v>8</v>
      </c>
      <c r="C10" s="8"/>
      <c r="D10" s="100" t="s">
        <v>9</v>
      </c>
      <c r="E10" s="65"/>
      <c r="F10" s="65"/>
      <c r="G10" s="18" t="s">
        <v>25</v>
      </c>
      <c r="H10" s="18" t="s">
        <v>25</v>
      </c>
      <c r="I10" s="18">
        <f>I11</f>
        <v>250000</v>
      </c>
      <c r="J10" s="15"/>
    </row>
    <row r="11" spans="1:10" ht="31.5" customHeight="1">
      <c r="A11" s="9" t="s">
        <v>10</v>
      </c>
      <c r="B11" s="10" t="s">
        <v>11</v>
      </c>
      <c r="C11" s="10" t="s">
        <v>12</v>
      </c>
      <c r="D11" s="33" t="s">
        <v>13</v>
      </c>
      <c r="E11" s="19">
        <v>3210</v>
      </c>
      <c r="F11" s="14" t="s">
        <v>37</v>
      </c>
      <c r="G11" s="15">
        <v>2020</v>
      </c>
      <c r="H11" s="15">
        <v>250000</v>
      </c>
      <c r="I11" s="15">
        <f>H11</f>
        <v>250000</v>
      </c>
      <c r="J11" s="15">
        <v>100</v>
      </c>
    </row>
    <row r="12" spans="1:10" s="5" customFormat="1" ht="15.75">
      <c r="A12" s="34" t="s">
        <v>0</v>
      </c>
      <c r="B12" s="34" t="s">
        <v>0</v>
      </c>
      <c r="C12" s="34" t="s">
        <v>0</v>
      </c>
      <c r="D12" s="35" t="s">
        <v>2</v>
      </c>
      <c r="E12" s="18" t="s">
        <v>0</v>
      </c>
      <c r="F12" s="18" t="s">
        <v>0</v>
      </c>
      <c r="G12" s="18" t="s">
        <v>0</v>
      </c>
      <c r="H12" s="18" t="s">
        <v>0</v>
      </c>
      <c r="I12" s="36">
        <f>I10</f>
        <v>250000</v>
      </c>
      <c r="J12" s="18" t="s">
        <v>0</v>
      </c>
    </row>
    <row r="13" spans="1:10" ht="15.75">
      <c r="A13" s="2"/>
      <c r="B13" s="2"/>
      <c r="C13" s="2"/>
      <c r="D13" s="21"/>
      <c r="E13" s="3"/>
      <c r="F13" s="21"/>
      <c r="G13" s="2"/>
      <c r="H13" s="2"/>
      <c r="I13" s="2"/>
      <c r="J13" s="2"/>
    </row>
    <row r="14" ht="36" customHeight="1"/>
    <row r="15" spans="2:10" s="26" customFormat="1" ht="16.5">
      <c r="B15" s="24" t="s">
        <v>1</v>
      </c>
      <c r="C15" s="25"/>
      <c r="F15" s="38" t="s">
        <v>42</v>
      </c>
      <c r="G15" s="28"/>
      <c r="J15" s="28"/>
    </row>
    <row r="17" spans="4:9" s="11" customFormat="1" ht="18.75">
      <c r="D17" s="22"/>
      <c r="F17" s="27"/>
      <c r="I17" s="12">
        <v>0</v>
      </c>
    </row>
    <row r="18" spans="4:9" s="11" customFormat="1" ht="18.75">
      <c r="D18" s="22"/>
      <c r="F18" s="22"/>
      <c r="I18" s="13">
        <f>I12-I17</f>
        <v>250000</v>
      </c>
    </row>
    <row r="21" spans="7:9" ht="12.75">
      <c r="G21" s="98"/>
      <c r="H21" s="121"/>
      <c r="I21" s="16"/>
    </row>
    <row r="25" ht="12.75">
      <c r="H25" s="4" t="s">
        <v>35</v>
      </c>
    </row>
  </sheetData>
  <sheetProtection/>
  <mergeCells count="11">
    <mergeCell ref="G21:H21"/>
    <mergeCell ref="D10:F10"/>
    <mergeCell ref="G1:J1"/>
    <mergeCell ref="G2:J2"/>
    <mergeCell ref="G4:J4"/>
    <mergeCell ref="A5:J5"/>
    <mergeCell ref="A9:C9"/>
    <mergeCell ref="D9:J9"/>
    <mergeCell ref="G3:J3"/>
    <mergeCell ref="A2:B2"/>
    <mergeCell ref="A3:B3"/>
  </mergeCells>
  <printOptions/>
  <pageMargins left="0.38" right="0.1968503937007874" top="0.61" bottom="0.2362204724409449" header="0.196850393700787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2020-01-09T13:03:49Z</cp:lastPrinted>
  <dcterms:created xsi:type="dcterms:W3CDTF">2018-12-04T09:08:53Z</dcterms:created>
  <dcterms:modified xsi:type="dcterms:W3CDTF">2020-01-28T09:50:28Z</dcterms:modified>
  <cp:category/>
  <cp:version/>
  <cp:contentType/>
  <cp:contentStatus/>
</cp:coreProperties>
</file>