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6.1'!$A$1:$J$18</definedName>
    <definedName name="_xlnm.Print_Area" localSheetId="0">'додаток 6'!$A$1:$K$52</definedName>
  </definedNames>
  <calcPr fullCalcOnLoad="1"/>
</workbook>
</file>

<file path=xl/sharedStrings.xml><?xml version="1.0" encoding="utf-8"?>
<sst xmlns="http://schemas.openxmlformats.org/spreadsheetml/2006/main" count="236" uniqueCount="142">
  <si>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</si>
  <si>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</si>
  <si>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</si>
  <si>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</si>
  <si>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</si>
  <si>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</si>
  <si>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</si>
  <si>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</si>
  <si>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</si>
  <si>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</si>
  <si>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</si>
  <si>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</si>
  <si>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</si>
  <si>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</si>
  <si>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</si>
  <si>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</si>
  <si>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</si>
  <si>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</si>
  <si>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</si>
  <si>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</si>
  <si>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</si>
  <si>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</si>
  <si>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</si>
  <si>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</si>
  <si>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</si>
  <si>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</si>
  <si>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</si>
  <si>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</si>
  <si>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</si>
  <si>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</si>
  <si>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</si>
  <si>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</si>
  <si>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</si>
  <si>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</si>
  <si>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</si>
  <si>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</si>
  <si>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</si>
  <si>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Капітальні трансферти (підприємствам, установам, організаціям) - придбання медичного обладнання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</si>
  <si>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</si>
  <si>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</si>
  <si>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</si>
  <si>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</si>
  <si>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</si>
  <si>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</si>
  <si>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</si>
  <si>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</si>
  <si>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</si>
  <si>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</si>
  <si>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</si>
  <si>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</si>
  <si>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</si>
  <si>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</si>
  <si>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</si>
  <si>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</si>
  <si>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</si>
  <si>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</si>
  <si>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</si>
  <si>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</si>
  <si>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</si>
  <si>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</si>
  <si>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</si>
  <si>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</si>
  <si>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</si>
  <si>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</si>
  <si>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</si>
  <si>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</si>
  <si>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</si>
  <si>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</si>
  <si>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</si>
  <si>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</si>
  <si>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</si>
  <si>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</si>
  <si>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</si>
  <si>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</si>
  <si>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</si>
  <si>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</si>
  <si>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</si>
  <si>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</si>
  <si>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</si>
  <si>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</si>
  <si>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</si>
  <si>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</si>
  <si>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</si>
  <si>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</si>
  <si>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</si>
  <si>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</si>
  <si>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</si>
  <si>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</si>
  <si>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</si>
  <si>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</si>
  <si>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</si>
  <si>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</si>
  <si>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</si>
  <si>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</si>
  <si>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</si>
  <si>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</si>
  <si>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</si>
  <si>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</si>
  <si>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</si>
  <si>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</si>
  <si>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</si>
  <si>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</si>
  <si>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</si>
  <si>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Капітальні трансферти  (підприємствам, установам, організаціям) - виготвлення проектно-кошторисної док. на будівництво житлових багатоквартирних будинків учасникам АТО, мед. та освітньої галузі, працівникам соц.сфери, ОМС ( вул.Кийка 1/1)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</si>
  <si>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</t>
  </si>
  <si>
    <t>08</t>
  </si>
  <si>
    <t>Управління соціального захисту населення та праці виконавчого комітету Березанської міської ради</t>
  </si>
  <si>
    <t>0810100</t>
  </si>
  <si>
    <t>0100</t>
  </si>
  <si>
    <t>Державне управління</t>
  </si>
  <si>
    <t>0810160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</si>
  <si>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</si>
  <si>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</si>
  <si>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</si>
  <si>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Реконструкція мережі газопостачання </t>
  </si>
  <si>
    <t>заг+спец</t>
  </si>
  <si>
    <t>0210100</t>
  </si>
  <si>
    <t>0210180</t>
  </si>
  <si>
    <t>0133</t>
  </si>
  <si>
    <t>Інша діяльність у сфері державного управління</t>
  </si>
  <si>
    <t xml:space="preserve">Придбання обладнання довгострокового користування  </t>
  </si>
  <si>
    <t>Капітальні трансферти (підприємствам, установам, організаціям) - капітальний ремонт дороги по вул. Набережна 3-115</t>
  </si>
  <si>
    <t>Капітальні трансферти (підприємствам, установам, організаціям) - виготовлення проектно-кошторисної документаці в т.ч експертиза на капітальний ремонт частини вулиці Привокзалина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</si>
  <si>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</si>
  <si>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</si>
  <si>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</si>
  <si>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</si>
  <si>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</si>
  <si>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</si>
  <si>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Придбання обладнання довгострокового користування  (автомобіль) </t>
  </si>
  <si>
    <t>спец м.б.</t>
  </si>
  <si>
    <t>спец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</si>
  <si>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</si>
  <si>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</si>
  <si>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</si>
  <si>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зупинок</t>
  </si>
  <si>
    <t>Капітальний ремонт інших об`єктів (система оповіщення про пожежну небезпеку с.Садове)</t>
  </si>
  <si>
    <t>Капітальний ремонт інших об`єктів (проведення експертизи оздоблення фасаду ЗОШ №1)</t>
  </si>
  <si>
    <t>Капітальний ремонт інших об`єктів (проведення експертизи оздоблення фасаду НВК)</t>
  </si>
  <si>
    <t>Капітальні трансферти (підприємствам, установам, організаціям) - придбання основних засобів</t>
  </si>
  <si>
    <r>
      <t>від 04.02.2020</t>
    </r>
    <r>
      <rPr>
        <b/>
        <sz val="11"/>
        <color indexed="9"/>
        <rFont val="Times New Roman"/>
        <family val="1"/>
      </rPr>
      <t xml:space="preserve"> </t>
    </r>
    <r>
      <rPr>
        <b/>
        <sz val="11"/>
        <rFont val="Times New Roman"/>
        <family val="1"/>
      </rPr>
      <t>№ 982-84-VII</t>
    </r>
  </si>
  <si>
    <t>від  04.02.2020 № 982-84-VII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</si>
</sst>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0.0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89" fontId="24" fillId="0" borderId="10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9" fontId="2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25" borderId="17" xfId="0" applyFont="1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24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9" fontId="1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2" fillId="0" borderId="16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24" fillId="25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25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24" fillId="25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6" borderId="17" xfId="0" applyFont="1" applyFill="1" applyBorder="1" applyAlignment="1" quotePrefix="1">
      <alignment horizontal="left" vertical="center" wrapText="1"/>
    </xf>
    <xf numFmtId="0" fontId="0" fillId="26" borderId="18" xfId="0" applyFill="1" applyBorder="1" applyAlignment="1">
      <alignment vertical="center" wrapText="1"/>
    </xf>
    <xf numFmtId="0" fontId="0" fillId="26" borderId="19" xfId="0" applyFill="1" applyBorder="1" applyAlignment="1">
      <alignment vertical="center" wrapText="1"/>
    </xf>
    <xf numFmtId="18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63"/>
  <sheetViews>
    <sheetView tabSelected="1" view="pageBreakPreview" zoomScale="90" zoomScaleNormal="75" zoomScaleSheetLayoutView="90" zoomScalePageLayoutView="0" workbookViewId="0" topLeftCell="B1">
      <selection activeCell="H29" sqref="H29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9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4"/>
      <c r="G1" s="102" t="s">
        <v>3</v>
      </c>
      <c r="H1" s="103"/>
      <c r="I1" s="103"/>
      <c r="J1" s="103"/>
      <c r="K1" s="103"/>
    </row>
    <row r="2" spans="1:11" ht="17.25" customHeight="1">
      <c r="A2" s="70">
        <v>10514000000</v>
      </c>
      <c r="B2" s="71"/>
      <c r="F2" s="44"/>
      <c r="G2" s="104" t="s">
        <v>26</v>
      </c>
      <c r="H2" s="103"/>
      <c r="I2" s="103"/>
      <c r="J2" s="103"/>
      <c r="K2" s="103"/>
    </row>
    <row r="3" spans="1:12" ht="26.25" customHeight="1">
      <c r="A3" s="72" t="s">
        <v>79</v>
      </c>
      <c r="B3" s="73"/>
      <c r="G3" s="82" t="s">
        <v>80</v>
      </c>
      <c r="H3" s="83"/>
      <c r="I3" s="83"/>
      <c r="J3" s="83"/>
      <c r="K3" s="83"/>
      <c r="L3" s="39"/>
    </row>
    <row r="4" spans="6:11" ht="18" customHeight="1">
      <c r="F4" s="44"/>
      <c r="G4" s="105" t="s">
        <v>140</v>
      </c>
      <c r="H4" s="103"/>
      <c r="I4" s="103"/>
      <c r="J4" s="103"/>
      <c r="K4" s="103"/>
    </row>
    <row r="5" spans="1:11" ht="44.25" customHeight="1">
      <c r="A5" s="106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7" spans="1:11" s="30" customFormat="1" ht="105.75" customHeight="1">
      <c r="A7" s="31" t="s">
        <v>69</v>
      </c>
      <c r="B7" s="31" t="s">
        <v>70</v>
      </c>
      <c r="C7" s="31" t="s">
        <v>36</v>
      </c>
      <c r="D7" s="31" t="s">
        <v>71</v>
      </c>
      <c r="E7" s="31" t="s">
        <v>14</v>
      </c>
      <c r="F7" s="31" t="s">
        <v>73</v>
      </c>
      <c r="G7" s="31" t="s">
        <v>74</v>
      </c>
      <c r="H7" s="31" t="s">
        <v>75</v>
      </c>
      <c r="I7" s="31" t="s">
        <v>76</v>
      </c>
      <c r="J7" s="31" t="s">
        <v>77</v>
      </c>
      <c r="K7" s="31" t="s">
        <v>72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1" ht="20.25" customHeight="1">
      <c r="A9" s="108" t="s">
        <v>23</v>
      </c>
      <c r="B9" s="78"/>
      <c r="C9" s="78"/>
      <c r="D9" s="80" t="s">
        <v>24</v>
      </c>
      <c r="E9" s="81"/>
      <c r="F9" s="81"/>
      <c r="G9" s="81"/>
      <c r="H9" s="81"/>
      <c r="I9" s="81"/>
      <c r="J9" s="81"/>
      <c r="K9" s="81"/>
    </row>
    <row r="10" spans="1:11" ht="20.25" customHeight="1">
      <c r="A10" s="6" t="s">
        <v>116</v>
      </c>
      <c r="B10" s="7" t="s">
        <v>108</v>
      </c>
      <c r="C10" s="8"/>
      <c r="D10" s="88" t="s">
        <v>109</v>
      </c>
      <c r="E10" s="113"/>
      <c r="F10" s="114"/>
      <c r="G10" s="18" t="s">
        <v>25</v>
      </c>
      <c r="H10" s="18" t="s">
        <v>25</v>
      </c>
      <c r="I10" s="18" t="s">
        <v>25</v>
      </c>
      <c r="J10" s="56">
        <f>J11</f>
        <v>197552</v>
      </c>
      <c r="K10" s="18" t="s">
        <v>25</v>
      </c>
    </row>
    <row r="11" spans="1:11" ht="20.25" customHeight="1">
      <c r="A11" s="9" t="s">
        <v>117</v>
      </c>
      <c r="B11" s="10" t="s">
        <v>52</v>
      </c>
      <c r="C11" s="10" t="s">
        <v>118</v>
      </c>
      <c r="D11" s="48" t="s">
        <v>119</v>
      </c>
      <c r="E11" s="15">
        <v>3110</v>
      </c>
      <c r="F11" s="23" t="s">
        <v>120</v>
      </c>
      <c r="G11" s="55">
        <v>2020</v>
      </c>
      <c r="H11" s="55">
        <v>197552</v>
      </c>
      <c r="I11" s="55">
        <v>0</v>
      </c>
      <c r="J11" s="55">
        <f>H11</f>
        <v>197552</v>
      </c>
      <c r="K11" s="55">
        <v>100</v>
      </c>
    </row>
    <row r="12" spans="1:11" ht="18.75" customHeight="1">
      <c r="A12" s="6" t="s">
        <v>7</v>
      </c>
      <c r="B12" s="7" t="s">
        <v>8</v>
      </c>
      <c r="C12" s="8"/>
      <c r="D12" s="86" t="s">
        <v>9</v>
      </c>
      <c r="E12" s="87"/>
      <c r="F12" s="87"/>
      <c r="G12" s="18" t="s">
        <v>25</v>
      </c>
      <c r="H12" s="18" t="s">
        <v>25</v>
      </c>
      <c r="I12" s="18" t="s">
        <v>25</v>
      </c>
      <c r="J12" s="18">
        <f>J13</f>
        <v>7460341</v>
      </c>
      <c r="K12" s="18" t="s">
        <v>25</v>
      </c>
    </row>
    <row r="13" spans="1:11" ht="66.75" customHeight="1">
      <c r="A13" s="9" t="s">
        <v>10</v>
      </c>
      <c r="B13" s="10" t="s">
        <v>11</v>
      </c>
      <c r="C13" s="10" t="s">
        <v>12</v>
      </c>
      <c r="D13" s="33" t="s">
        <v>13</v>
      </c>
      <c r="E13" s="19">
        <v>3210</v>
      </c>
      <c r="F13" s="14" t="s">
        <v>104</v>
      </c>
      <c r="G13" s="15">
        <v>2020</v>
      </c>
      <c r="H13" s="15">
        <f>9417900-(250000)-1707559</f>
        <v>7460341</v>
      </c>
      <c r="I13" s="15">
        <v>0</v>
      </c>
      <c r="J13" s="15">
        <f>H13</f>
        <v>7460341</v>
      </c>
      <c r="K13" s="15">
        <v>100</v>
      </c>
    </row>
    <row r="14" spans="1:11" ht="21" customHeight="1">
      <c r="A14" s="6" t="s">
        <v>81</v>
      </c>
      <c r="B14" s="7" t="s">
        <v>82</v>
      </c>
      <c r="C14" s="8"/>
      <c r="D14" s="64" t="s">
        <v>83</v>
      </c>
      <c r="E14" s="65"/>
      <c r="F14" s="66"/>
      <c r="G14" s="18" t="s">
        <v>25</v>
      </c>
      <c r="H14" s="18" t="s">
        <v>25</v>
      </c>
      <c r="I14" s="18" t="s">
        <v>25</v>
      </c>
      <c r="J14" s="18">
        <f>J15+J16+J17+J18+J19</f>
        <v>2245389</v>
      </c>
      <c r="K14" s="18" t="s">
        <v>25</v>
      </c>
    </row>
    <row r="15" spans="1:11" ht="35.25" customHeight="1">
      <c r="A15" s="67" t="s">
        <v>84</v>
      </c>
      <c r="B15" s="67" t="s">
        <v>85</v>
      </c>
      <c r="C15" s="67" t="s">
        <v>86</v>
      </c>
      <c r="D15" s="89" t="s">
        <v>87</v>
      </c>
      <c r="E15" s="50">
        <v>3210</v>
      </c>
      <c r="F15" s="49" t="s">
        <v>98</v>
      </c>
      <c r="G15" s="15">
        <v>2020</v>
      </c>
      <c r="H15" s="15">
        <v>661465</v>
      </c>
      <c r="I15" s="15">
        <v>0</v>
      </c>
      <c r="J15" s="15">
        <f aca="true" t="shared" si="0" ref="J15:J25">H15</f>
        <v>661465</v>
      </c>
      <c r="K15" s="15">
        <v>100</v>
      </c>
    </row>
    <row r="16" spans="1:11" ht="35.25" customHeight="1">
      <c r="A16" s="79"/>
      <c r="B16" s="79"/>
      <c r="C16" s="79"/>
      <c r="D16" s="116"/>
      <c r="E16" s="50">
        <v>3210</v>
      </c>
      <c r="F16" s="49" t="s">
        <v>99</v>
      </c>
      <c r="G16" s="15">
        <v>2020</v>
      </c>
      <c r="H16" s="15">
        <v>190948</v>
      </c>
      <c r="I16" s="15">
        <v>0</v>
      </c>
      <c r="J16" s="15">
        <f t="shared" si="0"/>
        <v>190948</v>
      </c>
      <c r="K16" s="15">
        <v>100</v>
      </c>
    </row>
    <row r="17" spans="1:11" ht="51" customHeight="1">
      <c r="A17" s="9" t="s">
        <v>88</v>
      </c>
      <c r="B17" s="10" t="s">
        <v>89</v>
      </c>
      <c r="C17" s="10" t="s">
        <v>86</v>
      </c>
      <c r="D17" s="48" t="s">
        <v>90</v>
      </c>
      <c r="E17" s="19">
        <v>3210</v>
      </c>
      <c r="F17" s="52" t="s">
        <v>103</v>
      </c>
      <c r="G17" s="15">
        <v>2020</v>
      </c>
      <c r="H17" s="15">
        <v>392976</v>
      </c>
      <c r="I17" s="15">
        <v>0</v>
      </c>
      <c r="J17" s="15">
        <f t="shared" si="0"/>
        <v>392976</v>
      </c>
      <c r="K17" s="15">
        <v>100</v>
      </c>
    </row>
    <row r="18" spans="1:11" ht="24" customHeight="1">
      <c r="A18" s="59" t="s">
        <v>132</v>
      </c>
      <c r="B18" s="67" t="s">
        <v>133</v>
      </c>
      <c r="C18" s="67" t="s">
        <v>86</v>
      </c>
      <c r="D18" s="118" t="s">
        <v>134</v>
      </c>
      <c r="E18" s="19">
        <v>3210</v>
      </c>
      <c r="F18" s="14" t="s">
        <v>135</v>
      </c>
      <c r="G18" s="15">
        <v>2020</v>
      </c>
      <c r="H18" s="15">
        <v>195000</v>
      </c>
      <c r="I18" s="15">
        <v>0</v>
      </c>
      <c r="J18" s="15">
        <f t="shared" si="0"/>
        <v>195000</v>
      </c>
      <c r="K18" s="15">
        <v>100</v>
      </c>
    </row>
    <row r="19" spans="1:11" ht="31.5" customHeight="1">
      <c r="A19" s="101"/>
      <c r="B19" s="79"/>
      <c r="C19" s="79"/>
      <c r="D19" s="119"/>
      <c r="E19" s="19">
        <v>3210</v>
      </c>
      <c r="F19" s="14" t="s">
        <v>139</v>
      </c>
      <c r="G19" s="15">
        <v>2020</v>
      </c>
      <c r="H19" s="15">
        <v>805000</v>
      </c>
      <c r="I19" s="15">
        <v>0</v>
      </c>
      <c r="J19" s="15">
        <f t="shared" si="0"/>
        <v>805000</v>
      </c>
      <c r="K19" s="15">
        <v>100</v>
      </c>
    </row>
    <row r="20" spans="1:11" ht="21" customHeight="1">
      <c r="A20" s="6" t="s">
        <v>91</v>
      </c>
      <c r="B20" s="7" t="s">
        <v>92</v>
      </c>
      <c r="C20" s="7"/>
      <c r="D20" s="98" t="s">
        <v>93</v>
      </c>
      <c r="E20" s="99"/>
      <c r="F20" s="100"/>
      <c r="G20" s="18" t="s">
        <v>25</v>
      </c>
      <c r="H20" s="18" t="s">
        <v>25</v>
      </c>
      <c r="I20" s="18" t="s">
        <v>25</v>
      </c>
      <c r="J20" s="18">
        <f>J21+J22+J23+J24+J25</f>
        <v>636799</v>
      </c>
      <c r="K20" s="18" t="s">
        <v>25</v>
      </c>
    </row>
    <row r="21" spans="1:11" ht="33" customHeight="1">
      <c r="A21" s="59" t="s">
        <v>94</v>
      </c>
      <c r="B21" s="67" t="s">
        <v>95</v>
      </c>
      <c r="C21" s="67" t="s">
        <v>96</v>
      </c>
      <c r="D21" s="95" t="s">
        <v>97</v>
      </c>
      <c r="E21" s="50">
        <v>3210</v>
      </c>
      <c r="F21" s="51" t="s">
        <v>100</v>
      </c>
      <c r="G21" s="15">
        <v>2020</v>
      </c>
      <c r="H21" s="15">
        <v>24070</v>
      </c>
      <c r="I21" s="15">
        <v>0</v>
      </c>
      <c r="J21" s="15">
        <f t="shared" si="0"/>
        <v>24070</v>
      </c>
      <c r="K21" s="15">
        <v>100</v>
      </c>
    </row>
    <row r="22" spans="1:11" ht="50.25" customHeight="1">
      <c r="A22" s="97"/>
      <c r="B22" s="117"/>
      <c r="C22" s="117"/>
      <c r="D22" s="96"/>
      <c r="E22" s="50">
        <v>3210</v>
      </c>
      <c r="F22" s="51" t="s">
        <v>122</v>
      </c>
      <c r="G22" s="15">
        <v>2020</v>
      </c>
      <c r="H22" s="15">
        <v>164074</v>
      </c>
      <c r="I22" s="15">
        <v>0</v>
      </c>
      <c r="J22" s="15">
        <f t="shared" si="0"/>
        <v>164074</v>
      </c>
      <c r="K22" s="15">
        <v>100</v>
      </c>
    </row>
    <row r="23" spans="1:11" ht="31.5" customHeight="1">
      <c r="A23" s="60"/>
      <c r="B23" s="68"/>
      <c r="C23" s="68"/>
      <c r="D23" s="92"/>
      <c r="E23" s="50">
        <v>3210</v>
      </c>
      <c r="F23" s="51" t="s">
        <v>101</v>
      </c>
      <c r="G23" s="15">
        <v>2020</v>
      </c>
      <c r="H23" s="15">
        <v>279755</v>
      </c>
      <c r="I23" s="15">
        <v>0</v>
      </c>
      <c r="J23" s="15">
        <f t="shared" si="0"/>
        <v>279755</v>
      </c>
      <c r="K23" s="15">
        <v>100</v>
      </c>
    </row>
    <row r="24" spans="1:11" ht="31.5" customHeight="1">
      <c r="A24" s="60"/>
      <c r="B24" s="68"/>
      <c r="C24" s="68"/>
      <c r="D24" s="92"/>
      <c r="E24" s="50">
        <v>3210</v>
      </c>
      <c r="F24" s="51" t="s">
        <v>121</v>
      </c>
      <c r="G24" s="15">
        <v>2020</v>
      </c>
      <c r="H24" s="15">
        <v>155400</v>
      </c>
      <c r="I24" s="15">
        <v>0</v>
      </c>
      <c r="J24" s="15">
        <f t="shared" si="0"/>
        <v>155400</v>
      </c>
      <c r="K24" s="15">
        <v>100</v>
      </c>
    </row>
    <row r="25" spans="1:11" ht="31.5" customHeight="1">
      <c r="A25" s="61"/>
      <c r="B25" s="69"/>
      <c r="C25" s="69"/>
      <c r="D25" s="93"/>
      <c r="E25" s="50">
        <v>3210</v>
      </c>
      <c r="F25" s="51" t="s">
        <v>102</v>
      </c>
      <c r="G25" s="15">
        <v>2020</v>
      </c>
      <c r="H25" s="15">
        <v>13500</v>
      </c>
      <c r="I25" s="15">
        <v>0</v>
      </c>
      <c r="J25" s="15">
        <f t="shared" si="0"/>
        <v>13500</v>
      </c>
      <c r="K25" s="15">
        <v>100</v>
      </c>
    </row>
    <row r="26" spans="1:11" ht="19.5" customHeight="1">
      <c r="A26" s="77" t="s">
        <v>21</v>
      </c>
      <c r="B26" s="78"/>
      <c r="C26" s="78"/>
      <c r="D26" s="80" t="s">
        <v>22</v>
      </c>
      <c r="E26" s="94"/>
      <c r="F26" s="94"/>
      <c r="G26" s="94"/>
      <c r="H26" s="94"/>
      <c r="I26" s="94"/>
      <c r="J26" s="94"/>
      <c r="K26" s="94"/>
    </row>
    <row r="27" spans="1:11" ht="18" customHeight="1">
      <c r="A27" s="6" t="s">
        <v>15</v>
      </c>
      <c r="B27" s="7" t="s">
        <v>16</v>
      </c>
      <c r="C27" s="8"/>
      <c r="D27" s="86" t="s">
        <v>17</v>
      </c>
      <c r="E27" s="87"/>
      <c r="F27" s="87"/>
      <c r="G27" s="18" t="s">
        <v>25</v>
      </c>
      <c r="H27" s="18" t="s">
        <v>25</v>
      </c>
      <c r="I27" s="18" t="s">
        <v>25</v>
      </c>
      <c r="J27" s="18">
        <f>J28+J29+J30+J31+J32+J33</f>
        <v>1797038</v>
      </c>
      <c r="K27" s="18" t="s">
        <v>25</v>
      </c>
    </row>
    <row r="28" spans="1:11" ht="22.5" customHeight="1">
      <c r="A28" s="9" t="s">
        <v>61</v>
      </c>
      <c r="B28" s="10" t="s">
        <v>60</v>
      </c>
      <c r="C28" s="10" t="s">
        <v>62</v>
      </c>
      <c r="D28" s="43" t="s">
        <v>63</v>
      </c>
      <c r="E28" s="15">
        <v>3110</v>
      </c>
      <c r="F28" s="23" t="s">
        <v>59</v>
      </c>
      <c r="G28" s="15">
        <v>2020</v>
      </c>
      <c r="H28" s="15">
        <f>6500+3102</f>
        <v>9602</v>
      </c>
      <c r="I28" s="15">
        <v>0</v>
      </c>
      <c r="J28" s="15">
        <f aca="true" t="shared" si="1" ref="J28:J33">H28</f>
        <v>9602</v>
      </c>
      <c r="K28" s="15">
        <v>100</v>
      </c>
    </row>
    <row r="29" spans="1:11" ht="61.5" customHeight="1">
      <c r="A29" s="59" t="s">
        <v>18</v>
      </c>
      <c r="B29" s="67" t="s">
        <v>19</v>
      </c>
      <c r="C29" s="67" t="s">
        <v>20</v>
      </c>
      <c r="D29" s="121" t="s">
        <v>68</v>
      </c>
      <c r="E29" s="45">
        <v>3122</v>
      </c>
      <c r="F29" s="23" t="s">
        <v>44</v>
      </c>
      <c r="G29" s="15">
        <v>2020</v>
      </c>
      <c r="H29" s="15">
        <v>1476000</v>
      </c>
      <c r="I29" s="47">
        <f>993001.29/(H29+993001.29)*100</f>
        <v>40.21874326359708</v>
      </c>
      <c r="J29" s="15">
        <f t="shared" si="1"/>
        <v>1476000</v>
      </c>
      <c r="K29" s="15">
        <v>100</v>
      </c>
    </row>
    <row r="30" spans="1:11" ht="21.75" customHeight="1">
      <c r="A30" s="97"/>
      <c r="B30" s="117"/>
      <c r="C30" s="117"/>
      <c r="D30" s="122"/>
      <c r="E30" s="50">
        <v>3132</v>
      </c>
      <c r="F30" s="53" t="s">
        <v>137</v>
      </c>
      <c r="G30" s="15">
        <v>2020</v>
      </c>
      <c r="H30" s="15">
        <v>10000</v>
      </c>
      <c r="I30" s="15">
        <v>0</v>
      </c>
      <c r="J30" s="15">
        <f t="shared" si="1"/>
        <v>10000</v>
      </c>
      <c r="K30" s="15">
        <v>100</v>
      </c>
    </row>
    <row r="31" spans="1:11" ht="31.5" customHeight="1">
      <c r="A31" s="97"/>
      <c r="B31" s="117"/>
      <c r="C31" s="117"/>
      <c r="D31" s="122"/>
      <c r="E31" s="50">
        <v>3132</v>
      </c>
      <c r="F31" s="58" t="s">
        <v>136</v>
      </c>
      <c r="G31" s="15">
        <v>2020</v>
      </c>
      <c r="H31" s="15">
        <v>199879</v>
      </c>
      <c r="I31" s="15">
        <v>0</v>
      </c>
      <c r="J31" s="15">
        <f t="shared" si="1"/>
        <v>199879</v>
      </c>
      <c r="K31" s="15">
        <v>100</v>
      </c>
    </row>
    <row r="32" spans="1:11" ht="21.75" customHeight="1">
      <c r="A32" s="101"/>
      <c r="B32" s="79"/>
      <c r="C32" s="79"/>
      <c r="D32" s="123"/>
      <c r="E32" s="50">
        <v>3132</v>
      </c>
      <c r="F32" s="53" t="s">
        <v>138</v>
      </c>
      <c r="G32" s="15">
        <v>2020</v>
      </c>
      <c r="H32" s="15">
        <v>20000</v>
      </c>
      <c r="I32" s="15">
        <v>0</v>
      </c>
      <c r="J32" s="15">
        <f t="shared" si="1"/>
        <v>20000</v>
      </c>
      <c r="K32" s="15">
        <v>100</v>
      </c>
    </row>
    <row r="33" spans="1:11" ht="33" customHeight="1">
      <c r="A33" s="9" t="s">
        <v>64</v>
      </c>
      <c r="B33" s="10" t="s">
        <v>65</v>
      </c>
      <c r="C33" s="10" t="s">
        <v>66</v>
      </c>
      <c r="D33" s="43" t="s">
        <v>67</v>
      </c>
      <c r="E33" s="15">
        <v>3110</v>
      </c>
      <c r="F33" s="23" t="s">
        <v>59</v>
      </c>
      <c r="G33" s="15">
        <v>2020</v>
      </c>
      <c r="H33" s="15">
        <f>76715+4842</f>
        <v>81557</v>
      </c>
      <c r="I33" s="15">
        <v>0</v>
      </c>
      <c r="J33" s="15">
        <f t="shared" si="1"/>
        <v>81557</v>
      </c>
      <c r="K33" s="15">
        <v>100</v>
      </c>
    </row>
    <row r="34" spans="1:11" ht="33" customHeight="1">
      <c r="A34" s="115" t="s">
        <v>105</v>
      </c>
      <c r="B34" s="75"/>
      <c r="C34" s="76"/>
      <c r="D34" s="112" t="s">
        <v>106</v>
      </c>
      <c r="E34" s="65"/>
      <c r="F34" s="65"/>
      <c r="G34" s="65"/>
      <c r="H34" s="65"/>
      <c r="I34" s="65"/>
      <c r="J34" s="65"/>
      <c r="K34" s="66"/>
    </row>
    <row r="35" spans="1:11" ht="20.25" customHeight="1">
      <c r="A35" s="6" t="s">
        <v>107</v>
      </c>
      <c r="B35" s="7" t="s">
        <v>108</v>
      </c>
      <c r="C35" s="8"/>
      <c r="D35" s="64" t="s">
        <v>109</v>
      </c>
      <c r="E35" s="65"/>
      <c r="F35" s="66"/>
      <c r="G35" s="18" t="s">
        <v>25</v>
      </c>
      <c r="H35" s="18" t="s">
        <v>25</v>
      </c>
      <c r="I35" s="18" t="s">
        <v>25</v>
      </c>
      <c r="J35" s="18">
        <f>J36</f>
        <v>9436</v>
      </c>
      <c r="K35" s="18" t="s">
        <v>25</v>
      </c>
    </row>
    <row r="36" spans="1:11" ht="48.75" customHeight="1">
      <c r="A36" s="9" t="s">
        <v>110</v>
      </c>
      <c r="B36" s="10" t="s">
        <v>111</v>
      </c>
      <c r="C36" s="10" t="s">
        <v>112</v>
      </c>
      <c r="D36" s="43" t="s">
        <v>113</v>
      </c>
      <c r="E36" s="50">
        <v>3142</v>
      </c>
      <c r="F36" s="23" t="s">
        <v>114</v>
      </c>
      <c r="G36" s="15">
        <v>2020</v>
      </c>
      <c r="H36" s="15">
        <f>18706-9270</f>
        <v>9436</v>
      </c>
      <c r="I36" s="15">
        <v>0</v>
      </c>
      <c r="J36" s="15">
        <f>H36</f>
        <v>9436</v>
      </c>
      <c r="K36" s="15">
        <v>100</v>
      </c>
    </row>
    <row r="37" spans="1:11" ht="27.75" customHeight="1">
      <c r="A37" s="6" t="s">
        <v>123</v>
      </c>
      <c r="B37" s="7" t="s">
        <v>124</v>
      </c>
      <c r="C37" s="8"/>
      <c r="D37" s="64" t="s">
        <v>125</v>
      </c>
      <c r="E37" s="75"/>
      <c r="F37" s="76"/>
      <c r="G37" s="18" t="s">
        <v>25</v>
      </c>
      <c r="H37" s="18" t="s">
        <v>25</v>
      </c>
      <c r="I37" s="18" t="s">
        <v>25</v>
      </c>
      <c r="J37" s="18">
        <f>J38</f>
        <v>195000</v>
      </c>
      <c r="K37" s="18" t="s">
        <v>25</v>
      </c>
    </row>
    <row r="38" spans="1:11" ht="64.5" customHeight="1">
      <c r="A38" s="9" t="s">
        <v>126</v>
      </c>
      <c r="B38" s="10" t="s">
        <v>127</v>
      </c>
      <c r="C38" s="10" t="s">
        <v>19</v>
      </c>
      <c r="D38" s="57" t="s">
        <v>128</v>
      </c>
      <c r="E38" s="15">
        <v>3110</v>
      </c>
      <c r="F38" s="23" t="s">
        <v>129</v>
      </c>
      <c r="G38" s="15">
        <v>2020</v>
      </c>
      <c r="H38" s="15">
        <v>195000</v>
      </c>
      <c r="I38" s="15">
        <v>0</v>
      </c>
      <c r="J38" s="15">
        <f>H38</f>
        <v>195000</v>
      </c>
      <c r="K38" s="15">
        <v>100</v>
      </c>
    </row>
    <row r="39" spans="1:11" ht="21" customHeight="1">
      <c r="A39" s="74">
        <v>11</v>
      </c>
      <c r="B39" s="75"/>
      <c r="C39" s="76"/>
      <c r="D39" s="80" t="s">
        <v>27</v>
      </c>
      <c r="E39" s="94"/>
      <c r="F39" s="94"/>
      <c r="G39" s="94"/>
      <c r="H39" s="94"/>
      <c r="I39" s="94"/>
      <c r="J39" s="94"/>
      <c r="K39" s="94"/>
    </row>
    <row r="40" spans="1:11" ht="21" customHeight="1">
      <c r="A40" s="6" t="s">
        <v>28</v>
      </c>
      <c r="B40" s="7" t="s">
        <v>29</v>
      </c>
      <c r="C40" s="7"/>
      <c r="D40" s="88" t="s">
        <v>30</v>
      </c>
      <c r="E40" s="65"/>
      <c r="F40" s="66"/>
      <c r="G40" s="18" t="s">
        <v>25</v>
      </c>
      <c r="H40" s="18" t="s">
        <v>25</v>
      </c>
      <c r="I40" s="18" t="s">
        <v>25</v>
      </c>
      <c r="J40" s="18">
        <f>J41</f>
        <v>1390845</v>
      </c>
      <c r="K40" s="18" t="s">
        <v>25</v>
      </c>
    </row>
    <row r="41" spans="1:11" ht="50.25" customHeight="1">
      <c r="A41" s="9" t="s">
        <v>32</v>
      </c>
      <c r="B41" s="10" t="s">
        <v>33</v>
      </c>
      <c r="C41" s="10" t="s">
        <v>31</v>
      </c>
      <c r="D41" s="37" t="s">
        <v>34</v>
      </c>
      <c r="E41" s="45">
        <v>3122</v>
      </c>
      <c r="F41" s="23" t="s">
        <v>45</v>
      </c>
      <c r="G41" s="15">
        <v>2020</v>
      </c>
      <c r="H41" s="15">
        <f>1476000-85155</f>
        <v>1390845</v>
      </c>
      <c r="I41" s="47">
        <f>993001.29/(H41+993001.29)*100</f>
        <v>41.655424435943814</v>
      </c>
      <c r="J41" s="15">
        <f>H41</f>
        <v>1390845</v>
      </c>
      <c r="K41" s="15">
        <v>100</v>
      </c>
    </row>
    <row r="42" spans="1:11" ht="24.75" customHeight="1">
      <c r="A42" s="74">
        <v>37</v>
      </c>
      <c r="B42" s="75"/>
      <c r="C42" s="76"/>
      <c r="D42" s="109" t="s">
        <v>46</v>
      </c>
      <c r="E42" s="110"/>
      <c r="F42" s="110"/>
      <c r="G42" s="110"/>
      <c r="H42" s="110"/>
      <c r="I42" s="110"/>
      <c r="J42" s="110"/>
      <c r="K42" s="111"/>
    </row>
    <row r="43" spans="1:11" ht="21" customHeight="1">
      <c r="A43" s="40" t="s">
        <v>47</v>
      </c>
      <c r="B43" s="41" t="s">
        <v>48</v>
      </c>
      <c r="C43" s="41"/>
      <c r="D43" s="120" t="s">
        <v>49</v>
      </c>
      <c r="E43" s="87"/>
      <c r="F43" s="87"/>
      <c r="G43" s="54" t="s">
        <v>25</v>
      </c>
      <c r="H43" s="42" t="s">
        <v>25</v>
      </c>
      <c r="I43" s="18" t="s">
        <v>25</v>
      </c>
      <c r="J43" s="42">
        <f>J44++J45+J46+J47+J48</f>
        <v>1862500</v>
      </c>
      <c r="K43" s="18" t="s">
        <v>25</v>
      </c>
    </row>
    <row r="44" spans="1:11" ht="51" customHeight="1">
      <c r="A44" s="59" t="s">
        <v>50</v>
      </c>
      <c r="B44" s="67" t="s">
        <v>51</v>
      </c>
      <c r="C44" s="67" t="s">
        <v>52</v>
      </c>
      <c r="D44" s="89" t="s">
        <v>53</v>
      </c>
      <c r="E44" s="15">
        <v>3220</v>
      </c>
      <c r="F44" s="14" t="s">
        <v>54</v>
      </c>
      <c r="G44" s="15">
        <v>2020</v>
      </c>
      <c r="H44" s="15">
        <v>374750</v>
      </c>
      <c r="I44" s="15">
        <v>0</v>
      </c>
      <c r="J44" s="15">
        <f>H44</f>
        <v>374750</v>
      </c>
      <c r="K44" s="15">
        <v>100</v>
      </c>
    </row>
    <row r="45" spans="1:11" ht="48.75" customHeight="1">
      <c r="A45" s="60"/>
      <c r="B45" s="68"/>
      <c r="C45" s="68"/>
      <c r="D45" s="90"/>
      <c r="E45" s="15">
        <v>3220</v>
      </c>
      <c r="F45" s="14" t="s">
        <v>55</v>
      </c>
      <c r="G45" s="15">
        <v>2020</v>
      </c>
      <c r="H45" s="15">
        <v>364000</v>
      </c>
      <c r="I45" s="15">
        <v>0</v>
      </c>
      <c r="J45" s="15">
        <f>H45</f>
        <v>364000</v>
      </c>
      <c r="K45" s="15">
        <v>100</v>
      </c>
    </row>
    <row r="46" spans="1:11" ht="49.5" customHeight="1">
      <c r="A46" s="60"/>
      <c r="B46" s="68"/>
      <c r="C46" s="68"/>
      <c r="D46" s="91"/>
      <c r="E46" s="15">
        <v>3220</v>
      </c>
      <c r="F46" s="14" t="s">
        <v>56</v>
      </c>
      <c r="G46" s="15">
        <v>2020</v>
      </c>
      <c r="H46" s="15">
        <v>374250</v>
      </c>
      <c r="I46" s="15">
        <v>0</v>
      </c>
      <c r="J46" s="15">
        <f>H46</f>
        <v>374250</v>
      </c>
      <c r="K46" s="15">
        <v>100</v>
      </c>
    </row>
    <row r="47" spans="1:11" ht="47.25" customHeight="1">
      <c r="A47" s="60"/>
      <c r="B47" s="68"/>
      <c r="C47" s="68"/>
      <c r="D47" s="92"/>
      <c r="E47" s="15">
        <v>3220</v>
      </c>
      <c r="F47" s="14" t="s">
        <v>57</v>
      </c>
      <c r="G47" s="15">
        <v>2020</v>
      </c>
      <c r="H47" s="15">
        <v>374750</v>
      </c>
      <c r="I47" s="15">
        <v>0</v>
      </c>
      <c r="J47" s="15">
        <f>H47</f>
        <v>374750</v>
      </c>
      <c r="K47" s="15">
        <v>100</v>
      </c>
    </row>
    <row r="48" spans="1:11" ht="50.25" customHeight="1">
      <c r="A48" s="61"/>
      <c r="B48" s="69"/>
      <c r="C48" s="69"/>
      <c r="D48" s="93"/>
      <c r="E48" s="15">
        <v>3220</v>
      </c>
      <c r="F48" s="14" t="s">
        <v>58</v>
      </c>
      <c r="G48" s="15">
        <v>2020</v>
      </c>
      <c r="H48" s="15">
        <v>374750</v>
      </c>
      <c r="I48" s="15">
        <v>0</v>
      </c>
      <c r="J48" s="15">
        <f>H48</f>
        <v>374750</v>
      </c>
      <c r="K48" s="15">
        <v>100</v>
      </c>
    </row>
    <row r="49" spans="1:11" s="5" customFormat="1" ht="15.75">
      <c r="A49" s="34" t="s">
        <v>0</v>
      </c>
      <c r="B49" s="34" t="s">
        <v>0</v>
      </c>
      <c r="C49" s="34" t="s">
        <v>0</v>
      </c>
      <c r="D49" s="35" t="s">
        <v>2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36">
        <f>J10+J12+J14+J20+J27+J35+J37+J40+J43</f>
        <v>15794900</v>
      </c>
      <c r="K49" s="18" t="s">
        <v>0</v>
      </c>
    </row>
    <row r="50" spans="1:11" ht="15.75">
      <c r="A50" s="2"/>
      <c r="B50" s="2"/>
      <c r="C50" s="2"/>
      <c r="D50" s="21"/>
      <c r="E50" s="3"/>
      <c r="F50" s="21"/>
      <c r="G50" s="2"/>
      <c r="H50" s="2"/>
      <c r="I50" s="2"/>
      <c r="J50" s="2"/>
      <c r="K50" s="2"/>
    </row>
    <row r="51" ht="43.5" customHeight="1"/>
    <row r="52" spans="2:11" s="26" customFormat="1" ht="16.5">
      <c r="B52" s="24" t="s">
        <v>1</v>
      </c>
      <c r="C52" s="25"/>
      <c r="F52" s="38" t="s">
        <v>42</v>
      </c>
      <c r="G52" s="28"/>
      <c r="K52" s="28"/>
    </row>
    <row r="53" spans="2:11" s="26" customFormat="1" ht="16.5">
      <c r="B53" s="24"/>
      <c r="C53" s="25"/>
      <c r="F53" s="29"/>
      <c r="G53" s="28"/>
      <c r="K53" s="28"/>
    </row>
    <row r="54" spans="2:13" s="26" customFormat="1" ht="18.75">
      <c r="B54" s="24"/>
      <c r="C54" s="25"/>
      <c r="F54" s="29"/>
      <c r="G54" s="62">
        <f>L55+2950404</f>
        <v>19004574</v>
      </c>
      <c r="H54" s="63"/>
      <c r="I54" s="46"/>
      <c r="K54" s="28"/>
      <c r="L54" s="11"/>
      <c r="M54" s="11"/>
    </row>
    <row r="55" spans="7:14" ht="14.25" customHeight="1">
      <c r="G55" s="4" t="s">
        <v>131</v>
      </c>
      <c r="L55" s="84">
        <f>J49+'д 6.1'!I15</f>
        <v>16054170</v>
      </c>
      <c r="M55" s="85"/>
      <c r="N55" s="4" t="s">
        <v>130</v>
      </c>
    </row>
    <row r="56" spans="4:13" s="11" customFormat="1" ht="18.75">
      <c r="D56" s="22"/>
      <c r="F56" s="27"/>
      <c r="J56" s="12">
        <v>13865615</v>
      </c>
      <c r="L56" s="4"/>
      <c r="M56" s="4"/>
    </row>
    <row r="57" spans="4:12" s="11" customFormat="1" ht="18.75">
      <c r="D57" s="22"/>
      <c r="F57" s="22"/>
      <c r="J57" s="13">
        <f>J49-J56</f>
        <v>1929285</v>
      </c>
      <c r="K57" s="27">
        <f>J57+'д 6.1'!I21</f>
        <v>1938555</v>
      </c>
      <c r="L57" s="27" t="s">
        <v>115</v>
      </c>
    </row>
    <row r="63" ht="12.75">
      <c r="H63" s="4" t="s">
        <v>35</v>
      </c>
    </row>
  </sheetData>
  <sheetProtection/>
  <mergeCells count="48">
    <mergeCell ref="D37:F37"/>
    <mergeCell ref="D43:F43"/>
    <mergeCell ref="D29:D32"/>
    <mergeCell ref="C29:C32"/>
    <mergeCell ref="B29:B32"/>
    <mergeCell ref="C21:C25"/>
    <mergeCell ref="A42:C42"/>
    <mergeCell ref="D42:K42"/>
    <mergeCell ref="D34:K34"/>
    <mergeCell ref="D35:F35"/>
    <mergeCell ref="D10:F10"/>
    <mergeCell ref="A34:C34"/>
    <mergeCell ref="D15:D16"/>
    <mergeCell ref="C15:C16"/>
    <mergeCell ref="B21:B25"/>
    <mergeCell ref="D18:D19"/>
    <mergeCell ref="G1:K1"/>
    <mergeCell ref="G2:K2"/>
    <mergeCell ref="G4:K4"/>
    <mergeCell ref="A5:K5"/>
    <mergeCell ref="A9:C9"/>
    <mergeCell ref="A29:A32"/>
    <mergeCell ref="D21:D25"/>
    <mergeCell ref="A21:A25"/>
    <mergeCell ref="D20:F20"/>
    <mergeCell ref="A18:A19"/>
    <mergeCell ref="B18:B19"/>
    <mergeCell ref="C18:C19"/>
    <mergeCell ref="A15:A16"/>
    <mergeCell ref="D9:K9"/>
    <mergeCell ref="G3:K3"/>
    <mergeCell ref="L55:M55"/>
    <mergeCell ref="D12:F12"/>
    <mergeCell ref="D27:F27"/>
    <mergeCell ref="D40:F40"/>
    <mergeCell ref="D44:D48"/>
    <mergeCell ref="D26:K26"/>
    <mergeCell ref="D39:K39"/>
    <mergeCell ref="A44:A48"/>
    <mergeCell ref="G54:H54"/>
    <mergeCell ref="D14:F14"/>
    <mergeCell ref="C44:C48"/>
    <mergeCell ref="B44:B48"/>
    <mergeCell ref="A2:B2"/>
    <mergeCell ref="A3:B3"/>
    <mergeCell ref="A39:C39"/>
    <mergeCell ref="A26:C26"/>
    <mergeCell ref="B15:B16"/>
  </mergeCells>
  <printOptions/>
  <pageMargins left="0.28" right="0.1968503937007874" top="0.4" bottom="0.2362204724409449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8"/>
  <sheetViews>
    <sheetView view="pageBreakPreview" zoomScale="90" zoomScaleNormal="75" zoomScaleSheetLayoutView="90" zoomScalePageLayoutView="0" workbookViewId="0" topLeftCell="B4">
      <selection activeCell="A5" sqref="A5:J5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29" t="s">
        <v>38</v>
      </c>
      <c r="H1" s="130"/>
      <c r="I1" s="130"/>
      <c r="J1" s="130"/>
    </row>
    <row r="2" spans="1:10" ht="15" customHeight="1">
      <c r="A2" s="70">
        <v>10514000000</v>
      </c>
      <c r="B2" s="71"/>
      <c r="G2" s="131" t="s">
        <v>26</v>
      </c>
      <c r="H2" s="130"/>
      <c r="I2" s="130"/>
      <c r="J2" s="130"/>
    </row>
    <row r="3" spans="1:10" ht="36.75" customHeight="1">
      <c r="A3" s="72" t="s">
        <v>79</v>
      </c>
      <c r="B3" s="73"/>
      <c r="G3" s="135" t="s">
        <v>43</v>
      </c>
      <c r="H3" s="136"/>
      <c r="I3" s="136"/>
      <c r="J3" s="136"/>
    </row>
    <row r="4" spans="7:10" ht="15.75" customHeight="1">
      <c r="G4" s="132" t="s">
        <v>141</v>
      </c>
      <c r="H4" s="133"/>
      <c r="I4" s="133"/>
      <c r="J4" s="133"/>
    </row>
    <row r="5" spans="1:10" ht="18.75">
      <c r="A5" s="134" t="s">
        <v>41</v>
      </c>
      <c r="B5" s="83"/>
      <c r="C5" s="83"/>
      <c r="D5" s="83"/>
      <c r="E5" s="83"/>
      <c r="F5" s="83"/>
      <c r="G5" s="83"/>
      <c r="H5" s="83"/>
      <c r="I5" s="83"/>
      <c r="J5" s="83"/>
    </row>
    <row r="7" spans="1:10" s="30" customFormat="1" ht="105.75" customHeight="1">
      <c r="A7" s="31" t="s">
        <v>69</v>
      </c>
      <c r="B7" s="31" t="s">
        <v>70</v>
      </c>
      <c r="C7" s="31" t="s">
        <v>36</v>
      </c>
      <c r="D7" s="31" t="s">
        <v>71</v>
      </c>
      <c r="E7" s="31" t="s">
        <v>14</v>
      </c>
      <c r="F7" s="31" t="s">
        <v>40</v>
      </c>
      <c r="G7" s="31" t="s">
        <v>4</v>
      </c>
      <c r="H7" s="31" t="s">
        <v>5</v>
      </c>
      <c r="I7" s="31" t="s">
        <v>39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108" t="s">
        <v>23</v>
      </c>
      <c r="B9" s="78"/>
      <c r="C9" s="78"/>
      <c r="D9" s="80" t="s">
        <v>24</v>
      </c>
      <c r="E9" s="81"/>
      <c r="F9" s="81"/>
      <c r="G9" s="81"/>
      <c r="H9" s="81"/>
      <c r="I9" s="81"/>
      <c r="J9" s="81"/>
    </row>
    <row r="10" spans="1:10" ht="18.75" customHeight="1">
      <c r="A10" s="6" t="s">
        <v>7</v>
      </c>
      <c r="B10" s="7" t="s">
        <v>8</v>
      </c>
      <c r="C10" s="8"/>
      <c r="D10" s="86" t="s">
        <v>9</v>
      </c>
      <c r="E10" s="87"/>
      <c r="F10" s="87"/>
      <c r="G10" s="18" t="s">
        <v>25</v>
      </c>
      <c r="H10" s="18" t="s">
        <v>25</v>
      </c>
      <c r="I10" s="18">
        <f>I11</f>
        <v>250000</v>
      </c>
      <c r="J10" s="18" t="s">
        <v>25</v>
      </c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37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ht="31.5" customHeight="1">
      <c r="A12" s="115" t="s">
        <v>105</v>
      </c>
      <c r="B12" s="75"/>
      <c r="C12" s="76"/>
      <c r="D12" s="124" t="s">
        <v>106</v>
      </c>
      <c r="E12" s="125"/>
      <c r="F12" s="125"/>
      <c r="G12" s="125"/>
      <c r="H12" s="125"/>
      <c r="I12" s="125"/>
      <c r="J12" s="126"/>
    </row>
    <row r="13" spans="1:10" ht="23.25" customHeight="1">
      <c r="A13" s="6" t="s">
        <v>107</v>
      </c>
      <c r="B13" s="7" t="s">
        <v>108</v>
      </c>
      <c r="C13" s="8"/>
      <c r="D13" s="64" t="s">
        <v>109</v>
      </c>
      <c r="E13" s="65"/>
      <c r="F13" s="66"/>
      <c r="G13" s="18" t="s">
        <v>25</v>
      </c>
      <c r="H13" s="18" t="s">
        <v>25</v>
      </c>
      <c r="I13" s="18">
        <f>I14</f>
        <v>9270</v>
      </c>
      <c r="J13" s="18" t="s">
        <v>25</v>
      </c>
    </row>
    <row r="14" spans="1:10" ht="31.5" customHeight="1">
      <c r="A14" s="9" t="s">
        <v>110</v>
      </c>
      <c r="B14" s="10" t="s">
        <v>111</v>
      </c>
      <c r="C14" s="10" t="s">
        <v>112</v>
      </c>
      <c r="D14" s="43" t="s">
        <v>113</v>
      </c>
      <c r="E14" s="50">
        <v>3142</v>
      </c>
      <c r="F14" s="23" t="s">
        <v>114</v>
      </c>
      <c r="G14" s="15">
        <v>2020</v>
      </c>
      <c r="H14" s="15">
        <v>9270</v>
      </c>
      <c r="I14" s="15">
        <f>H14</f>
        <v>9270</v>
      </c>
      <c r="J14" s="15">
        <v>100</v>
      </c>
    </row>
    <row r="15" spans="1:10" s="5" customFormat="1" ht="15.75">
      <c r="A15" s="34" t="s">
        <v>0</v>
      </c>
      <c r="B15" s="34" t="s">
        <v>0</v>
      </c>
      <c r="C15" s="34" t="s">
        <v>0</v>
      </c>
      <c r="D15" s="35" t="s">
        <v>2</v>
      </c>
      <c r="E15" s="18" t="s">
        <v>0</v>
      </c>
      <c r="F15" s="18" t="s">
        <v>0</v>
      </c>
      <c r="G15" s="18" t="s">
        <v>0</v>
      </c>
      <c r="H15" s="18" t="s">
        <v>0</v>
      </c>
      <c r="I15" s="36">
        <f>I10+I13</f>
        <v>259270</v>
      </c>
      <c r="J15" s="18" t="s">
        <v>0</v>
      </c>
    </row>
    <row r="16" spans="1:10" ht="15.75">
      <c r="A16" s="2"/>
      <c r="B16" s="2"/>
      <c r="C16" s="2"/>
      <c r="D16" s="21"/>
      <c r="E16" s="3"/>
      <c r="F16" s="21"/>
      <c r="G16" s="2"/>
      <c r="H16" s="2"/>
      <c r="I16" s="2"/>
      <c r="J16" s="2"/>
    </row>
    <row r="17" ht="36" customHeight="1"/>
    <row r="18" spans="2:10" s="26" customFormat="1" ht="16.5">
      <c r="B18" s="24" t="s">
        <v>1</v>
      </c>
      <c r="C18" s="25"/>
      <c r="F18" s="38" t="s">
        <v>42</v>
      </c>
      <c r="G18" s="28"/>
      <c r="J18" s="28"/>
    </row>
    <row r="20" spans="4:9" s="11" customFormat="1" ht="18.75">
      <c r="D20" s="22"/>
      <c r="F20" s="27"/>
      <c r="I20" s="12">
        <v>250000</v>
      </c>
    </row>
    <row r="21" spans="4:9" s="11" customFormat="1" ht="18.75">
      <c r="D21" s="22"/>
      <c r="F21" s="22"/>
      <c r="I21" s="13">
        <f>I15-I20</f>
        <v>9270</v>
      </c>
    </row>
    <row r="24" spans="7:9" ht="12.75">
      <c r="G24" s="127"/>
      <c r="H24" s="128"/>
      <c r="I24" s="16"/>
    </row>
    <row r="28" ht="12.75">
      <c r="H28" s="4" t="s">
        <v>35</v>
      </c>
    </row>
  </sheetData>
  <sheetProtection/>
  <mergeCells count="14">
    <mergeCell ref="G1:J1"/>
    <mergeCell ref="G2:J2"/>
    <mergeCell ref="G4:J4"/>
    <mergeCell ref="A5:J5"/>
    <mergeCell ref="A9:C9"/>
    <mergeCell ref="D9:J9"/>
    <mergeCell ref="G3:J3"/>
    <mergeCell ref="A2:B2"/>
    <mergeCell ref="A3:B3"/>
    <mergeCell ref="D13:F13"/>
    <mergeCell ref="A12:C12"/>
    <mergeCell ref="D12:J12"/>
    <mergeCell ref="G24:H24"/>
    <mergeCell ref="D10:F10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2020-02-05T06:26:08Z</cp:lastPrinted>
  <dcterms:created xsi:type="dcterms:W3CDTF">2018-12-04T09:08:53Z</dcterms:created>
  <dcterms:modified xsi:type="dcterms:W3CDTF">2020-02-05T08:54:08Z</dcterms:modified>
  <cp:category/>
  <cp:version/>
  <cp:contentType/>
  <cp:contentStatus/>
</cp:coreProperties>
</file>