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120" yWindow="105" windowWidth="15120" windowHeight="8010"/>
  </bookViews>
  <sheets>
    <sheet name="Лист1" sheetId="1" r:id="rId1"/>
  </sheets>
  <definedNames>
    <definedName name="_GoBack" localSheetId="0">Лист1!$H$1</definedName>
    <definedName name="_xlnm.Print_Area" localSheetId="0">Лист1!$A$1:$J$24</definedName>
  </definedNames>
  <calcPr calcId="125725"/>
</workbook>
</file>

<file path=xl/calcChain.xml><?xml version="1.0" encoding="utf-8"?>
<calcChain xmlns="http://schemas.openxmlformats.org/spreadsheetml/2006/main">
  <c r="H17" i="1"/>
  <c r="H16"/>
  <c r="G17" l="1"/>
  <c r="G16"/>
  <c r="G15"/>
  <c r="E16" l="1"/>
  <c r="H18"/>
  <c r="H27" s="1"/>
  <c r="H28" s="1"/>
  <c r="I18"/>
  <c r="I27" s="1"/>
  <c r="I28" s="1"/>
  <c r="F18"/>
  <c r="F27" s="1"/>
  <c r="F28" s="1"/>
  <c r="E13"/>
  <c r="E14"/>
  <c r="E15"/>
  <c r="E11"/>
  <c r="E12"/>
  <c r="E10"/>
  <c r="G18" l="1"/>
  <c r="G27" s="1"/>
  <c r="G28" s="1"/>
  <c r="E17"/>
  <c r="E18"/>
  <c r="E27" s="1"/>
  <c r="E28" s="1"/>
</calcChain>
</file>

<file path=xl/sharedStrings.xml><?xml version="1.0" encoding="utf-8"?>
<sst xmlns="http://schemas.openxmlformats.org/spreadsheetml/2006/main" count="52" uniqueCount="45">
  <si>
    <t xml:space="preserve">Зміст заходів програми  з виконання завдання </t>
  </si>
  <si>
    <t xml:space="preserve">Орієнтовні обсяги фінансування за роками виконання, тис. грн. </t>
  </si>
  <si>
    <t xml:space="preserve">1.1. Проведення щорічної інвентаризації інформаційних та програмно-технічних ресурсів громади </t>
  </si>
  <si>
    <t xml:space="preserve">Спеціаліст з інформаційних технологій виконавчого комітету Березанської міської ради  </t>
  </si>
  <si>
    <t xml:space="preserve">2019 –2022 </t>
  </si>
  <si>
    <t xml:space="preserve"> </t>
  </si>
  <si>
    <t xml:space="preserve">Створення та актуалізація автоматизованого реєстру технічного стану інформаційних ресурсів і робочих місць (комп’ютерної оргтехніки) громади </t>
  </si>
  <si>
    <t xml:space="preserve">Березанська міська рада, виконавчі органи Березанської громади </t>
  </si>
  <si>
    <t>Удосконалення нормативно правової бази інформатизації громади</t>
  </si>
  <si>
    <t xml:space="preserve">1.3 Інформаційна підтримка та навчання в галузі інформатизації, консультації </t>
  </si>
  <si>
    <t xml:space="preserve">Спеціаліст з інформаційних технологій виконавчого комітету Березанської міської ради   </t>
  </si>
  <si>
    <t xml:space="preserve">Підвищення якості та продуктивності роботи  персоналу Березанської громади </t>
  </si>
  <si>
    <t xml:space="preserve">2.1. Розробка та впровадження централізованої системи підготовки та контролю виконання галузевих програм </t>
  </si>
  <si>
    <t xml:space="preserve">Спеціаліст з інформаційних технологій виконавчого комітету Березанської міської ради </t>
  </si>
  <si>
    <t xml:space="preserve">Створення єдиної інформаційної системи оптимізації планування галузевих програм  та контролю їх виконання.  </t>
  </si>
  <si>
    <t>Спеціаліст з інформаційних технологій виконавчого комітету Березанської міської ради</t>
  </si>
  <si>
    <t xml:space="preserve">Розвиток якісного інформаційного забезпечення міської громади та органів місцевого самоврядування через мережу Інтернет. Забезпечення впорядкування інформації органів місцевого самоврядування та швидкого інформування нею споживачів засобами Інтернет.  </t>
  </si>
  <si>
    <t xml:space="preserve">2.3Придбання серверної частини для системи електронного документообігу. </t>
  </si>
  <si>
    <t xml:space="preserve">Створення централізованої програмно-апаратної платформи для розміщення корпоративних міських сервісів електронного документообігу </t>
  </si>
  <si>
    <t>Керівники структурних підрозділів виконавчого комітету Березанської міської ради</t>
  </si>
  <si>
    <t xml:space="preserve">4.1. Придбання засобів інформатизації для міської ради та її виконавчих органів </t>
  </si>
  <si>
    <t xml:space="preserve"> Керівники структурних підрозділів виконавчого комітету Березанської міської ради</t>
  </si>
  <si>
    <t xml:space="preserve">Назва напряму діяльності (пріоритетні 
завдання) 
</t>
  </si>
  <si>
    <t>Відповідальні за виконання</t>
  </si>
  <si>
    <t>Строки виконання</t>
  </si>
  <si>
    <t xml:space="preserve">Очікуваний результат від виконання заходу </t>
  </si>
  <si>
    <t>усього</t>
  </si>
  <si>
    <t xml:space="preserve">1.2. Розроблення нормативно-правових документів щодо організації виконання завдань програми інформатизації </t>
  </si>
  <si>
    <t>2.2. Розвиток (модульний) корпоративного веб-порталу, технічна підтримка тематичних вебсайтів міської ради та її виконавчих органів</t>
  </si>
  <si>
    <t xml:space="preserve">3.  Створення корпоративної комп'ютерної мережі міської ради та її виконавчих органів, технічна підтримка заходу </t>
  </si>
  <si>
    <t>Створення захищеної комп'ютерної мережі між міською радою та її виконавчими органами. Обмін інформацією у захищеній комп’ютерній мережі між міською радою та її виконавчими органами. Оптимальне використання інформаційних ресурсів міської ради, та наповнення їх інформацією</t>
  </si>
  <si>
    <t>2019-2022</t>
  </si>
  <si>
    <r>
      <t>1. Організаційне та методичне забезпечення програми</t>
    </r>
    <r>
      <rPr>
        <sz val="12"/>
        <rFont val="Times New Roman"/>
        <family val="1"/>
        <charset val="204"/>
      </rPr>
      <t xml:space="preserve"> </t>
    </r>
  </si>
  <si>
    <r>
      <t>2.Розвиток інформаційної системи електронного самоврядування громади</t>
    </r>
    <r>
      <rPr>
        <sz val="12"/>
        <rFont val="Times New Roman"/>
        <family val="1"/>
        <charset val="204"/>
      </rPr>
      <t xml:space="preserve"> </t>
    </r>
  </si>
  <si>
    <t>3.1. Налаштування та обслуговування мережевого обладнання для корпоративної комп’ютерної мережі громади</t>
  </si>
  <si>
    <r>
      <t>4. Придбання засобів інформатизації, придбання та іх технічна підтримка</t>
    </r>
    <r>
      <rPr>
        <sz val="12"/>
        <rFont val="Times New Roman"/>
        <family val="1"/>
        <charset val="204"/>
      </rPr>
      <t xml:space="preserve"> </t>
    </r>
  </si>
  <si>
    <t>Всього по програмі</t>
  </si>
  <si>
    <t>Напрямки діяльності та заходи програми</t>
  </si>
  <si>
    <t>Олег СИВАК</t>
  </si>
  <si>
    <t>х</t>
  </si>
  <si>
    <t xml:space="preserve">Додаток 2 до пункту 6 Програми </t>
  </si>
  <si>
    <t xml:space="preserve">Оснащення сучасною комп'ютерною та офісною технікою міської ради та її виконавчих органів, послуги по супроводженню та обслуговуванню програмного забезпечення </t>
  </si>
  <si>
    <t xml:space="preserve">Секретар міської ради </t>
  </si>
  <si>
    <t xml:space="preserve">ЗАТВЕРДЖЕНО рішенням сесії Березанської міської </t>
  </si>
  <si>
    <t>ради від 23.02.2021 року № 137-09-VІII</t>
  </si>
</sst>
</file>

<file path=xl/styles.xml><?xml version="1.0" encoding="utf-8"?>
<styleSheet xmlns="http://schemas.openxmlformats.org/spreadsheetml/2006/main">
  <numFmts count="1">
    <numFmt numFmtId="164" formatCode="0.0"/>
  </numFmts>
  <fonts count="9">
    <font>
      <sz val="11"/>
      <color theme="1"/>
      <name val="Calibri"/>
      <family val="2"/>
      <charset val="204"/>
      <scheme val="minor"/>
    </font>
    <font>
      <sz val="14"/>
      <color rgb="FF000000"/>
      <name val="Times New Roman"/>
      <family val="1"/>
      <charset val="204"/>
    </font>
    <font>
      <sz val="12"/>
      <color rgb="FF000000"/>
      <name val="Times New Roman"/>
      <family val="1"/>
      <charset val="204"/>
    </font>
    <font>
      <b/>
      <sz val="12"/>
      <name val="Times New Roman"/>
      <family val="1"/>
      <charset val="204"/>
    </font>
    <font>
      <sz val="10"/>
      <name val="Times New Roman"/>
      <family val="1"/>
      <charset val="204"/>
    </font>
    <font>
      <sz val="11"/>
      <name val="Times New Roman"/>
      <family val="1"/>
      <charset val="204"/>
    </font>
    <font>
      <sz val="12"/>
      <name val="Times New Roman"/>
      <family val="1"/>
      <charset val="204"/>
    </font>
    <font>
      <b/>
      <i/>
      <sz val="12"/>
      <name val="Times New Roman"/>
      <family val="1"/>
      <charset val="204"/>
    </font>
    <font>
      <b/>
      <sz val="14"/>
      <name val="Times New Roman"/>
      <family val="1"/>
      <charset val="204"/>
    </font>
  </fonts>
  <fills count="2">
    <fill>
      <patternFill patternType="none"/>
    </fill>
    <fill>
      <patternFill patternType="gray125"/>
    </fill>
  </fills>
  <borders count="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</borders>
  <cellStyleXfs count="1">
    <xf numFmtId="0" fontId="0" fillId="0" borderId="0"/>
  </cellStyleXfs>
  <cellXfs count="42">
    <xf numFmtId="0" fontId="0" fillId="0" borderId="0" xfId="0"/>
    <xf numFmtId="0" fontId="4" fillId="0" borderId="0" xfId="0" applyFont="1" applyBorder="1" applyAlignment="1">
      <alignment horizontal="center" vertical="center" wrapText="1"/>
    </xf>
    <xf numFmtId="0" fontId="3" fillId="0" borderId="1" xfId="0" applyFont="1" applyBorder="1"/>
    <xf numFmtId="0" fontId="5" fillId="0" borderId="0" xfId="0" applyFont="1" applyBorder="1"/>
    <xf numFmtId="0" fontId="5" fillId="0" borderId="1" xfId="0" applyFont="1" applyBorder="1" applyAlignment="1">
      <alignment horizontal="center"/>
    </xf>
    <xf numFmtId="0" fontId="5" fillId="0" borderId="0" xfId="0" applyFont="1" applyBorder="1" applyAlignment="1">
      <alignment horizontal="center"/>
    </xf>
    <xf numFmtId="0" fontId="6" fillId="0" borderId="1" xfId="0" applyFont="1" applyBorder="1" applyAlignment="1">
      <alignment horizontal="left" vertical="top" wrapText="1"/>
    </xf>
    <xf numFmtId="0" fontId="5" fillId="0" borderId="0" xfId="0" applyFont="1" applyBorder="1" applyAlignment="1"/>
    <xf numFmtId="0" fontId="5" fillId="0" borderId="1" xfId="0" applyFont="1" applyBorder="1" applyAlignment="1"/>
    <xf numFmtId="0" fontId="6" fillId="0" borderId="0" xfId="0" applyFont="1" applyBorder="1" applyAlignment="1">
      <alignment horizontal="left" vertical="top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>
      <alignment wrapText="1"/>
    </xf>
    <xf numFmtId="0" fontId="4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 wrapText="1"/>
    </xf>
    <xf numFmtId="0" fontId="3" fillId="0" borderId="1" xfId="0" applyFont="1" applyBorder="1" applyAlignment="1">
      <alignment horizontal="left" vertical="center" wrapText="1"/>
    </xf>
    <xf numFmtId="0" fontId="5" fillId="0" borderId="0" xfId="0" applyFont="1" applyBorder="1" applyAlignment="1">
      <alignment horizontal="left" vertical="center" wrapText="1"/>
    </xf>
    <xf numFmtId="164" fontId="6" fillId="0" borderId="1" xfId="0" applyNumberFormat="1" applyFont="1" applyBorder="1" applyAlignment="1">
      <alignment horizontal="left" vertical="top" wrapText="1"/>
    </xf>
    <xf numFmtId="164" fontId="5" fillId="0" borderId="1" xfId="0" applyNumberFormat="1" applyFont="1" applyBorder="1" applyAlignment="1"/>
    <xf numFmtId="0" fontId="2" fillId="0" borderId="0" xfId="0" applyFont="1" applyAlignment="1"/>
    <xf numFmtId="0" fontId="5" fillId="0" borderId="0" xfId="0" applyFont="1" applyFill="1" applyBorder="1"/>
    <xf numFmtId="0" fontId="5" fillId="0" borderId="1" xfId="0" applyFont="1" applyFill="1" applyBorder="1" applyAlignment="1">
      <alignment horizontal="center"/>
    </xf>
    <xf numFmtId="164" fontId="6" fillId="0" borderId="1" xfId="0" applyNumberFormat="1" applyFont="1" applyFill="1" applyBorder="1" applyAlignment="1">
      <alignment horizontal="left" vertical="top" wrapText="1"/>
    </xf>
    <xf numFmtId="164" fontId="5" fillId="0" borderId="0" xfId="0" applyNumberFormat="1" applyFont="1" applyBorder="1"/>
    <xf numFmtId="164" fontId="5" fillId="0" borderId="8" xfId="0" applyNumberFormat="1" applyFont="1" applyBorder="1"/>
    <xf numFmtId="0" fontId="7" fillId="0" borderId="1" xfId="0" applyFont="1" applyBorder="1" applyAlignment="1">
      <alignment horizontal="center" vertical="center" wrapText="1"/>
    </xf>
    <xf numFmtId="164" fontId="3" fillId="0" borderId="1" xfId="0" applyNumberFormat="1" applyFont="1" applyBorder="1" applyAlignment="1">
      <alignment horizontal="center" vertical="center" wrapText="1"/>
    </xf>
    <xf numFmtId="164" fontId="3" fillId="0" borderId="1" xfId="0" applyNumberFormat="1" applyFont="1" applyFill="1" applyBorder="1" applyAlignment="1">
      <alignment horizontal="center" vertical="center" wrapText="1"/>
    </xf>
    <xf numFmtId="0" fontId="8" fillId="0" borderId="0" xfId="0" applyFont="1" applyBorder="1"/>
    <xf numFmtId="0" fontId="8" fillId="0" borderId="0" xfId="0" applyFont="1" applyFill="1" applyBorder="1"/>
    <xf numFmtId="0" fontId="6" fillId="0" borderId="1" xfId="0" applyFont="1" applyBorder="1" applyAlignment="1">
      <alignment horizontal="center" vertical="center" wrapText="1"/>
    </xf>
    <xf numFmtId="0" fontId="8" fillId="0" borderId="0" xfId="0" applyFont="1" applyBorder="1" applyAlignment="1">
      <alignment horizontal="left" vertical="center" wrapText="1"/>
    </xf>
    <xf numFmtId="0" fontId="0" fillId="0" borderId="0" xfId="0" applyAlignment="1"/>
    <xf numFmtId="0" fontId="3" fillId="0" borderId="2" xfId="0" applyFont="1" applyBorder="1" applyAlignment="1">
      <alignment horizontal="left" vertical="center" wrapText="1"/>
    </xf>
    <xf numFmtId="0" fontId="0" fillId="0" borderId="7" xfId="0" applyBorder="1" applyAlignment="1">
      <alignment horizontal="left" vertical="center" wrapText="1"/>
    </xf>
    <xf numFmtId="0" fontId="0" fillId="0" borderId="3" xfId="0" applyBorder="1" applyAlignment="1">
      <alignment horizontal="left" vertical="center" wrapText="1"/>
    </xf>
    <xf numFmtId="0" fontId="1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3" fillId="0" borderId="4" xfId="0" applyFont="1" applyBorder="1" applyAlignment="1">
      <alignment horizontal="center" vertical="center" wrapText="1"/>
    </xf>
    <xf numFmtId="0" fontId="0" fillId="0" borderId="5" xfId="0" applyBorder="1" applyAlignment="1">
      <alignment horizontal="center" vertical="center" wrapText="1"/>
    </xf>
    <xf numFmtId="0" fontId="0" fillId="0" borderId="6" xfId="0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 wrapText="1"/>
    </xf>
    <xf numFmtId="0" fontId="5" fillId="0" borderId="1" xfId="0" applyFont="1" applyBorder="1" applyAlignment="1"/>
  </cellXfs>
  <cellStyles count="1">
    <cellStyle name="Обычный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A1:K28"/>
  <sheetViews>
    <sheetView tabSelected="1" view="pageBreakPreview" zoomScale="75" zoomScaleNormal="75" zoomScaleSheetLayoutView="75" workbookViewId="0">
      <selection activeCell="A5" sqref="A5:J5"/>
    </sheetView>
  </sheetViews>
  <sheetFormatPr defaultRowHeight="15"/>
  <cols>
    <col min="1" max="1" width="22.140625" style="15" customWidth="1"/>
    <col min="2" max="2" width="33" style="3" customWidth="1"/>
    <col min="3" max="3" width="28.5703125" style="3" customWidth="1"/>
    <col min="4" max="4" width="13" style="3" customWidth="1"/>
    <col min="5" max="5" width="9.28515625" style="3" bestFit="1" customWidth="1"/>
    <col min="6" max="6" width="7" style="3" customWidth="1"/>
    <col min="7" max="7" width="9.140625" style="19"/>
    <col min="8" max="9" width="9.140625" style="3"/>
    <col min="10" max="10" width="37.7109375" style="3" customWidth="1"/>
    <col min="11" max="16384" width="9.140625" style="3"/>
  </cols>
  <sheetData>
    <row r="1" spans="1:10" ht="15.75">
      <c r="H1" s="18" t="s">
        <v>40</v>
      </c>
    </row>
    <row r="2" spans="1:10" ht="15.75">
      <c r="H2" s="18" t="s">
        <v>43</v>
      </c>
    </row>
    <row r="3" spans="1:10" ht="15.75">
      <c r="H3" s="18" t="s">
        <v>44</v>
      </c>
    </row>
    <row r="5" spans="1:10" ht="18.75">
      <c r="A5" s="35" t="s">
        <v>37</v>
      </c>
      <c r="B5" s="36"/>
      <c r="C5" s="36"/>
      <c r="D5" s="36"/>
      <c r="E5" s="36"/>
      <c r="F5" s="36"/>
      <c r="G5" s="36"/>
      <c r="H5" s="36"/>
      <c r="I5" s="36"/>
      <c r="J5" s="36"/>
    </row>
    <row r="7" spans="1:10" s="1" customFormat="1" ht="30.75" customHeight="1">
      <c r="A7" s="12" t="s">
        <v>22</v>
      </c>
      <c r="B7" s="10" t="s">
        <v>0</v>
      </c>
      <c r="C7" s="10" t="s">
        <v>23</v>
      </c>
      <c r="D7" s="10" t="s">
        <v>24</v>
      </c>
      <c r="E7" s="40" t="s">
        <v>1</v>
      </c>
      <c r="F7" s="40"/>
      <c r="G7" s="40"/>
      <c r="H7" s="40"/>
      <c r="I7" s="40"/>
      <c r="J7" s="40" t="s">
        <v>25</v>
      </c>
    </row>
    <row r="8" spans="1:10" ht="15.75">
      <c r="A8" s="13"/>
      <c r="B8" s="11"/>
      <c r="C8" s="8"/>
      <c r="D8" s="8"/>
      <c r="E8" s="2" t="s">
        <v>26</v>
      </c>
      <c r="F8" s="4">
        <v>2019</v>
      </c>
      <c r="G8" s="20">
        <v>2020</v>
      </c>
      <c r="H8" s="4">
        <v>2021</v>
      </c>
      <c r="I8" s="4">
        <v>2022</v>
      </c>
      <c r="J8" s="41"/>
    </row>
    <row r="9" spans="1:10" s="5" customFormat="1" ht="15.75">
      <c r="A9" s="29">
        <v>1</v>
      </c>
      <c r="B9" s="4">
        <v>2</v>
      </c>
      <c r="C9" s="4">
        <v>3</v>
      </c>
      <c r="D9" s="4">
        <v>4</v>
      </c>
      <c r="E9" s="4">
        <v>5</v>
      </c>
      <c r="F9" s="4">
        <v>6</v>
      </c>
      <c r="G9" s="20">
        <v>7</v>
      </c>
      <c r="H9" s="4">
        <v>8</v>
      </c>
      <c r="I9" s="4">
        <v>9</v>
      </c>
      <c r="J9" s="4">
        <v>10</v>
      </c>
    </row>
    <row r="10" spans="1:10" ht="84.75" customHeight="1">
      <c r="A10" s="32" t="s">
        <v>32</v>
      </c>
      <c r="B10" s="6" t="s">
        <v>2</v>
      </c>
      <c r="C10" s="6" t="s">
        <v>3</v>
      </c>
      <c r="D10" s="6" t="s">
        <v>4</v>
      </c>
      <c r="E10" s="16">
        <f>F10+G10+H10+I10</f>
        <v>0</v>
      </c>
      <c r="F10" s="16"/>
      <c r="G10" s="21"/>
      <c r="H10" s="16"/>
      <c r="I10" s="16"/>
      <c r="J10" s="6" t="s">
        <v>6</v>
      </c>
    </row>
    <row r="11" spans="1:10" s="7" customFormat="1" ht="70.5" customHeight="1">
      <c r="A11" s="33"/>
      <c r="B11" s="6" t="s">
        <v>27</v>
      </c>
      <c r="C11" s="6" t="s">
        <v>7</v>
      </c>
      <c r="D11" s="6" t="s">
        <v>4</v>
      </c>
      <c r="E11" s="16">
        <f t="shared" ref="E11:E18" si="0">F11+G11+H11+I11</f>
        <v>0</v>
      </c>
      <c r="F11" s="16"/>
      <c r="G11" s="21"/>
      <c r="H11" s="16"/>
      <c r="I11" s="16"/>
      <c r="J11" s="6" t="s">
        <v>8</v>
      </c>
    </row>
    <row r="12" spans="1:10" s="7" customFormat="1" ht="67.5" customHeight="1">
      <c r="A12" s="34"/>
      <c r="B12" s="6" t="s">
        <v>9</v>
      </c>
      <c r="C12" s="6" t="s">
        <v>10</v>
      </c>
      <c r="D12" s="6" t="s">
        <v>4</v>
      </c>
      <c r="E12" s="16">
        <f t="shared" si="0"/>
        <v>69.7</v>
      </c>
      <c r="F12" s="16"/>
      <c r="G12" s="21">
        <v>14.7</v>
      </c>
      <c r="H12" s="16">
        <v>25</v>
      </c>
      <c r="I12" s="16">
        <v>30</v>
      </c>
      <c r="J12" s="6" t="s">
        <v>11</v>
      </c>
    </row>
    <row r="13" spans="1:10" s="7" customFormat="1" ht="70.5" customHeight="1">
      <c r="A13" s="32" t="s">
        <v>33</v>
      </c>
      <c r="B13" s="6" t="s">
        <v>12</v>
      </c>
      <c r="C13" s="6" t="s">
        <v>13</v>
      </c>
      <c r="D13" s="6" t="s">
        <v>4</v>
      </c>
      <c r="E13" s="16">
        <f t="shared" si="0"/>
        <v>266.89999999999998</v>
      </c>
      <c r="F13" s="17"/>
      <c r="G13" s="21">
        <v>74.3</v>
      </c>
      <c r="H13" s="16">
        <v>88.1</v>
      </c>
      <c r="I13" s="16">
        <v>104.5</v>
      </c>
      <c r="J13" s="6" t="s">
        <v>14</v>
      </c>
    </row>
    <row r="14" spans="1:10" s="7" customFormat="1" ht="134.25" customHeight="1">
      <c r="A14" s="33"/>
      <c r="B14" s="6" t="s">
        <v>28</v>
      </c>
      <c r="C14" s="6" t="s">
        <v>15</v>
      </c>
      <c r="D14" s="6" t="s">
        <v>4</v>
      </c>
      <c r="E14" s="16">
        <f t="shared" si="0"/>
        <v>151.69999999999999</v>
      </c>
      <c r="F14" s="16"/>
      <c r="G14" s="21">
        <v>36.700000000000003</v>
      </c>
      <c r="H14" s="16">
        <v>53</v>
      </c>
      <c r="I14" s="16">
        <v>62</v>
      </c>
      <c r="J14" s="6" t="s">
        <v>16</v>
      </c>
    </row>
    <row r="15" spans="1:10" s="7" customFormat="1" ht="81" customHeight="1">
      <c r="A15" s="34"/>
      <c r="B15" s="6" t="s">
        <v>17</v>
      </c>
      <c r="C15" s="6" t="s">
        <v>15</v>
      </c>
      <c r="D15" s="6" t="s">
        <v>4</v>
      </c>
      <c r="E15" s="16">
        <f t="shared" si="0"/>
        <v>55.1</v>
      </c>
      <c r="F15" s="16"/>
      <c r="G15" s="21">
        <f>2.1+43</f>
        <v>45.1</v>
      </c>
      <c r="H15" s="16">
        <v>4</v>
      </c>
      <c r="I15" s="16">
        <v>6</v>
      </c>
      <c r="J15" s="6" t="s">
        <v>18</v>
      </c>
    </row>
    <row r="16" spans="1:10" s="7" customFormat="1" ht="147" customHeight="1">
      <c r="A16" s="14" t="s">
        <v>29</v>
      </c>
      <c r="B16" s="6" t="s">
        <v>34</v>
      </c>
      <c r="C16" s="6" t="s">
        <v>19</v>
      </c>
      <c r="D16" s="6" t="s">
        <v>31</v>
      </c>
      <c r="E16" s="16">
        <f t="shared" si="0"/>
        <v>1332.6710000000003</v>
      </c>
      <c r="F16" s="16">
        <v>29.1</v>
      </c>
      <c r="G16" s="21">
        <f>306.1-73.729+92-0.4-17</f>
        <v>306.97100000000006</v>
      </c>
      <c r="H16" s="16">
        <f>378+150</f>
        <v>528</v>
      </c>
      <c r="I16" s="16">
        <v>468.6</v>
      </c>
      <c r="J16" s="6" t="s">
        <v>30</v>
      </c>
    </row>
    <row r="17" spans="1:11" s="7" customFormat="1" ht="89.25" customHeight="1">
      <c r="A17" s="14" t="s">
        <v>35</v>
      </c>
      <c r="B17" s="6" t="s">
        <v>20</v>
      </c>
      <c r="C17" s="6" t="s">
        <v>21</v>
      </c>
      <c r="D17" s="6" t="s">
        <v>31</v>
      </c>
      <c r="E17" s="16">
        <f t="shared" si="0"/>
        <v>2555.2820000000002</v>
      </c>
      <c r="F17" s="16">
        <v>39.200000000000003</v>
      </c>
      <c r="G17" s="21">
        <f>949+53-32.1+14.632-2.25+4-6</f>
        <v>980.28199999999993</v>
      </c>
      <c r="H17" s="16">
        <f>646+48.8+100</f>
        <v>794.8</v>
      </c>
      <c r="I17" s="16">
        <v>741</v>
      </c>
      <c r="J17" s="6" t="s">
        <v>41</v>
      </c>
      <c r="K17" s="9" t="s">
        <v>5</v>
      </c>
    </row>
    <row r="18" spans="1:11" s="7" customFormat="1" ht="39" customHeight="1">
      <c r="A18" s="37" t="s">
        <v>36</v>
      </c>
      <c r="B18" s="38"/>
      <c r="C18" s="38"/>
      <c r="D18" s="39"/>
      <c r="E18" s="25">
        <f t="shared" si="0"/>
        <v>4431.3529999999992</v>
      </c>
      <c r="F18" s="25">
        <f>F10+F11+F12+F13+F14+F15+F16+F17</f>
        <v>68.300000000000011</v>
      </c>
      <c r="G18" s="26">
        <f t="shared" ref="G18:I18" si="1">G10+G11+G12+G13+G14+G15+G16+G17</f>
        <v>1458.0529999999999</v>
      </c>
      <c r="H18" s="25">
        <f t="shared" si="1"/>
        <v>1492.9</v>
      </c>
      <c r="I18" s="25">
        <f t="shared" si="1"/>
        <v>1412.1</v>
      </c>
      <c r="J18" s="24" t="s">
        <v>39</v>
      </c>
    </row>
    <row r="20" spans="1:11" ht="23.25" customHeight="1"/>
    <row r="21" spans="1:11" s="27" customFormat="1" ht="24" customHeight="1">
      <c r="A21" s="30" t="s">
        <v>42</v>
      </c>
      <c r="B21" s="31"/>
      <c r="D21" s="27" t="s">
        <v>38</v>
      </c>
      <c r="G21" s="28"/>
    </row>
    <row r="26" spans="1:11" ht="32.25" customHeight="1">
      <c r="E26" s="22">
        <v>4132.6000000000004</v>
      </c>
      <c r="F26" s="22">
        <v>68.3</v>
      </c>
      <c r="G26" s="22">
        <v>1458.1</v>
      </c>
      <c r="H26" s="22">
        <v>1194.0999999999999</v>
      </c>
      <c r="I26" s="22">
        <v>1412.1</v>
      </c>
    </row>
    <row r="27" spans="1:11">
      <c r="E27" s="23">
        <f>E18</f>
        <v>4431.3529999999992</v>
      </c>
      <c r="F27" s="23">
        <f t="shared" ref="F27:I27" si="2">F18</f>
        <v>68.300000000000011</v>
      </c>
      <c r="G27" s="23">
        <f t="shared" si="2"/>
        <v>1458.0529999999999</v>
      </c>
      <c r="H27" s="23">
        <f t="shared" si="2"/>
        <v>1492.9</v>
      </c>
      <c r="I27" s="23">
        <f t="shared" si="2"/>
        <v>1412.1</v>
      </c>
    </row>
    <row r="28" spans="1:11">
      <c r="E28" s="22">
        <f>E27-E26</f>
        <v>298.75299999999879</v>
      </c>
      <c r="F28" s="22">
        <f t="shared" ref="F28:I28" si="3">F27-F26</f>
        <v>0</v>
      </c>
      <c r="G28" s="22">
        <f t="shared" si="3"/>
        <v>-4.7000000000025466E-2</v>
      </c>
      <c r="H28" s="22">
        <f t="shared" si="3"/>
        <v>298.80000000000018</v>
      </c>
      <c r="I28" s="22">
        <f t="shared" si="3"/>
        <v>0</v>
      </c>
    </row>
  </sheetData>
  <mergeCells count="7">
    <mergeCell ref="A21:B21"/>
    <mergeCell ref="A10:A12"/>
    <mergeCell ref="A13:A15"/>
    <mergeCell ref="A5:J5"/>
    <mergeCell ref="A18:D18"/>
    <mergeCell ref="J7:J8"/>
    <mergeCell ref="E7:I7"/>
  </mergeCells>
  <pageMargins left="0.59055118110236227" right="0.59055118110236227" top="0.78740157480314965" bottom="0.31496062992125984" header="0.19685039370078741" footer="0.19685039370078741"/>
  <pageSetup paperSize="9" scale="75" orientation="landscape" horizontalDpi="180" verticalDpi="180" r:id="rId1"/>
  <colBreaks count="1" manualBreakCount="1">
    <brk id="10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Лист1</vt:lpstr>
      <vt:lpstr>Лист1!_GoBack</vt:lpstr>
      <vt:lpstr>Лист1!Область_печати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2006-09-28T05:33:49Z</dcterms:created>
  <dcterms:modified xsi:type="dcterms:W3CDTF">2021-02-25T08:09:09Z</dcterms:modified>
</cp:coreProperties>
</file>