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8010" activeTab="2"/>
  </bookViews>
  <sheets>
    <sheet name="д 6.1 (26.08.)" sheetId="2" r:id="rId1"/>
    <sheet name="д 6.1 (23.09)" sheetId="4" r:id="rId2"/>
    <sheet name="д 6.1 (07.10)" sheetId="5" r:id="rId3"/>
  </sheets>
  <definedNames>
    <definedName name="_xlnm.Print_Area" localSheetId="2">'д 6.1 (07.10)'!$A$1:$I$46</definedName>
    <definedName name="_xlnm.Print_Area" localSheetId="1">'д 6.1 (23.09)'!$A$1:$I$45</definedName>
    <definedName name="_xlnm.Print_Area" localSheetId="0">'д 6.1 (26.08.)'!$A$1:$J$29</definedName>
  </definedNames>
  <calcPr calcId="125725"/>
</workbook>
</file>

<file path=xl/calcChain.xml><?xml version="1.0" encoding="utf-8"?>
<calcChain xmlns="http://schemas.openxmlformats.org/spreadsheetml/2006/main">
  <c r="H26" i="5"/>
  <c r="H29"/>
  <c r="H42"/>
  <c r="H41" s="1"/>
  <c r="H40" s="1"/>
  <c r="H37"/>
  <c r="H36" s="1"/>
  <c r="H35"/>
  <c r="H34"/>
  <c r="H33"/>
  <c r="H32"/>
  <c r="H31"/>
  <c r="G30"/>
  <c r="H30" s="1"/>
  <c r="G28"/>
  <c r="H28" s="1"/>
  <c r="H27"/>
  <c r="H25"/>
  <c r="H24"/>
  <c r="H23"/>
  <c r="H22"/>
  <c r="H21"/>
  <c r="H20"/>
  <c r="H19" s="1"/>
  <c r="H18"/>
  <c r="H17"/>
  <c r="H16"/>
  <c r="H15"/>
  <c r="H14"/>
  <c r="H13"/>
  <c r="H12"/>
  <c r="H11"/>
  <c r="H10"/>
  <c r="H9" s="1"/>
  <c r="H43" s="1"/>
  <c r="H50" s="1"/>
  <c r="H51" s="1"/>
  <c r="G28" i="4"/>
  <c r="H10"/>
  <c r="H41"/>
  <c r="H40" s="1"/>
  <c r="H39" s="1"/>
  <c r="H16"/>
  <c r="H23"/>
  <c r="H14"/>
  <c r="G29"/>
  <c r="H29" s="1"/>
  <c r="H11"/>
  <c r="H15"/>
  <c r="H37"/>
  <c r="H36"/>
  <c r="H34" s="1"/>
  <c r="H33"/>
  <c r="H32"/>
  <c r="H31"/>
  <c r="H28"/>
  <c r="H27"/>
  <c r="H25"/>
  <c r="H24"/>
  <c r="H22"/>
  <c r="H21"/>
  <c r="H20"/>
  <c r="H18"/>
  <c r="H17"/>
  <c r="H13"/>
  <c r="I24" i="2"/>
  <c r="I23"/>
  <c r="I22"/>
  <c r="I21"/>
  <c r="I20"/>
  <c r="I19"/>
  <c r="I18"/>
  <c r="I17"/>
  <c r="I15"/>
  <c r="H14"/>
  <c r="I14" s="1"/>
  <c r="I13"/>
  <c r="I10"/>
  <c r="H30" i="4" l="1"/>
  <c r="H19"/>
  <c r="H12"/>
  <c r="H26"/>
  <c r="H35"/>
  <c r="I16" i="2"/>
  <c r="I12"/>
  <c r="I9" s="1"/>
  <c r="I26" s="1"/>
  <c r="H9" i="4" l="1"/>
  <c r="H42" s="1"/>
  <c r="H49" s="1"/>
  <c r="H50" s="1"/>
</calcChain>
</file>

<file path=xl/sharedStrings.xml><?xml version="1.0" encoding="utf-8"?>
<sst xmlns="http://schemas.openxmlformats.org/spreadsheetml/2006/main" count="378" uniqueCount="122">
  <si>
    <t>Додаток 6.1</t>
  </si>
  <si>
    <t>(код бюджету)</t>
  </si>
  <si>
    <t>"Про бюджет Березанської міської територіальної громади на 2021 рік"</t>
  </si>
  <si>
    <t>Розподіл коштів розвитку у 2021 році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</si>
  <si>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</si>
  <si>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</si>
  <si>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</si>
  <si>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</si>
  <si>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КЕКВ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</si>
  <si>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</si>
  <si>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</si>
  <si>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</si>
  <si>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</si>
  <si>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</si>
  <si>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</si>
  <si>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</si>
  <si>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Придбання сміттєвоза</t>
  </si>
  <si>
    <t>0217350</t>
  </si>
  <si>
    <t>7350</t>
  </si>
  <si>
    <t>0620</t>
  </si>
  <si>
    <t xml:space="preserve"> </t>
  </si>
  <si>
    <t>Розроблення схем планування та забудови територій</t>
  </si>
  <si>
    <t>0217000</t>
  </si>
  <si>
    <t>7000</t>
  </si>
  <si>
    <t>Економічна діяльність</t>
  </si>
  <si>
    <t>х</t>
  </si>
  <si>
    <t>0217442</t>
  </si>
  <si>
    <t>7442</t>
  </si>
  <si>
    <t>0456</t>
  </si>
  <si>
    <t>Утримання та розвиток інших об’єктів транспортної інфраструктури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</si>
  <si>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</si>
  <si>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</t>
  </si>
  <si>
    <t>Охорона здоров"я</t>
  </si>
  <si>
    <t>0212010</t>
  </si>
  <si>
    <t>2010</t>
  </si>
  <si>
    <t>Утримання Березанської міської лікарні</t>
  </si>
  <si>
    <t>Х</t>
  </si>
  <si>
    <t>УСЬОГО</t>
  </si>
  <si>
    <t>Олег СИВАК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</si>
  <si>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</si>
  <si>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</si>
  <si>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</si>
  <si>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</si>
  <si>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Розробка генерального плану населених пунктів Березанської міської ради Київської області</t>
  </si>
  <si>
    <t>Секретар міської ради</t>
  </si>
  <si>
    <t>7461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</si>
  <si>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</si>
  <si>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</si>
  <si>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</si>
  <si>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</si>
  <si>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вул.Некрасова та пров. Фермівський  м.Березань, Київської обл.)</t>
  </si>
  <si>
    <t>Капітальні трансферти (підприємствам, установам, організаціям) - (виготовлення проектно-кошторисної документації та експертизи на будівництво тротуару р-н Світанок)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</si>
  <si>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 Воїнів Інтернаціоналістів м.Березань, Київської обл.)</t>
  </si>
  <si>
    <t>0210100</t>
  </si>
  <si>
    <t>0100</t>
  </si>
  <si>
    <t>Державне управління</t>
  </si>
  <si>
    <t>0212000</t>
  </si>
  <si>
    <t>2000</t>
  </si>
  <si>
    <t xml:space="preserve">до рішення Березанської міської ради                      </t>
  </si>
  <si>
    <t>Відділ культури Березанської міської ради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</si>
  <si>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</t>
  </si>
  <si>
    <t>1011080</t>
  </si>
  <si>
    <t>1080</t>
  </si>
  <si>
    <t>0960</t>
  </si>
  <si>
    <t>Надання спеціальної освіти мистецькими школами</t>
  </si>
  <si>
    <t>від 26.08.2021 № 282-23-VIІI</t>
  </si>
  <si>
    <t>6000</t>
  </si>
  <si>
    <t>Житлово-комунальне господарство</t>
  </si>
  <si>
    <t>0216000</t>
  </si>
  <si>
    <t>0216030</t>
  </si>
  <si>
    <t>6030</t>
  </si>
  <si>
    <t>Організація благоустрою населених пунктів</t>
  </si>
  <si>
    <t>Відділ освіти виконавчого комітету Березанської міської ради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</si>
  <si>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</si>
  <si>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</si>
  <si>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</si>
  <si>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</si>
  <si>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</t>
  </si>
  <si>
    <t>08</t>
  </si>
  <si>
    <t>О813104</t>
  </si>
  <si>
    <t>0611010</t>
  </si>
  <si>
    <t>10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</si>
  <si>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</si>
  <si>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Управління соціального захисту населення та праці виконавчого комітету Березанської міської ради</t>
  </si>
  <si>
    <t/>
  </si>
  <si>
    <t>3000</t>
  </si>
  <si>
    <t>1020</t>
  </si>
  <si>
    <t>1010</t>
  </si>
  <si>
    <t>0910</t>
  </si>
  <si>
    <t>Надання дошкільної освіти</t>
  </si>
  <si>
    <t>Капітальний ремонт інших об"єктів (реконструкція системи газопостачання м. Березань, вул. Михайлівська, 64-а(2031)</t>
  </si>
  <si>
    <t>Капітальний ремонт інших об"єктів (виконання протипожежних заходів) (2030)</t>
  </si>
  <si>
    <t>Капітальний ремонт інших об"єктів (здійснення протипожежних заходів я/с "Сонечко")(2036)</t>
  </si>
  <si>
    <t>Капітальні трансферти (придбання апарату для кольпоскопії) (2041)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</si>
  <si>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 (2016)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</si>
  <si>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(2017)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</si>
  <si>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(2018)</t>
  </si>
  <si>
    <t>Капітальні трансферти підприємствам (установам, організаціям) - придбання зупинки на  вуд. Академіка Дородніцина (2033)</t>
  </si>
  <si>
    <t>Капітальні трансферти (придбання ялинки за 2020 рік) (2023)</t>
  </si>
  <si>
    <t>Придбання обладнання і предметів довгострокового користування (сміттєвоз) (2038)</t>
  </si>
  <si>
    <t>Капітальні трансферти - (виготовлення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Березань) (2052)</t>
  </si>
  <si>
    <t>Капітальні трансферти (підприємствам, установам, організаціям) ( придбання медичного обладнання - рентгенапарат для хірургічного відділення) (2003)</t>
  </si>
  <si>
    <t>Капітальні трансферти підприємствам (установам, організаціям) - придбання зупинки на  вул. Набережна (2051)</t>
  </si>
  <si>
    <t>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 (2046)</t>
  </si>
  <si>
    <t>Сектор молоді та спорту виконавчого комітету Березанської міської ради</t>
  </si>
  <si>
    <t>5000</t>
  </si>
  <si>
    <t>1115041</t>
  </si>
  <si>
    <t>5041</t>
  </si>
  <si>
    <t>0810</t>
  </si>
  <si>
    <t>Утримання та фінансова підтримка спортивних споруд</t>
  </si>
  <si>
    <t>Придбання майданчиків (2067)</t>
  </si>
  <si>
    <t>Капітальні трансферти (придбання роторної косарки) (2048)</t>
  </si>
  <si>
    <t>Придбання основних засобів (Шевченків шлях, 140 - дитячий майданчик) (2070)</t>
  </si>
  <si>
    <t>Продбання дитячого майданчика Березань-2 (Поштовий) (2074)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</si>
  <si>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 (2019)</t>
  </si>
  <si>
    <t>Фізична культура і спорт</t>
  </si>
  <si>
    <t>Соціальний захист та соціальне забезпечення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</si>
  <si>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 (2020)</t>
  </si>
  <si>
    <t>Виготовлення проєктно-кошторисної документації на фундамент ЗОШ Садове (2075)</t>
  </si>
  <si>
    <t>від 23.09.2021 № 302-24-VIІI</t>
  </si>
  <si>
    <t>Капітальні трансферти - корегування проєкту щодо капітального ремонту вул. Привокзальна (2077)</t>
  </si>
  <si>
    <t>від 11.10.2021 № 313-25-VIІI</t>
  </si>
</sst>
</file>

<file path=xl/styles.xml><?xml version="1.0" encoding="utf-8"?>
<styleSheet xmlns="http://schemas.openxmlformats.org/spreadsheetml/2006/main">
  <numFmts count="3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_-* #,##0\ _г_р_н_._-;\-* #,##0\ _г_р_н_._-;_-* &quot;-&quot;??\ _г_р_н_._-;_-@_-"/>
  </numFmts>
  <fonts count="2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sz val="12"/>
      <color rgb="FF006600"/>
      <name val="Times New Roman"/>
      <family val="1"/>
      <charset val="204"/>
    </font>
    <font>
      <sz val="10"/>
      <color rgb="FF006600"/>
      <name val="Times New Roman"/>
      <family val="1"/>
      <charset val="204"/>
    </font>
    <font>
      <sz val="24"/>
      <color rgb="FF006600"/>
      <name val="Times New Roman"/>
      <family val="1"/>
      <charset val="204"/>
    </font>
    <font>
      <sz val="11"/>
      <color rgb="FF00660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5" fillId="0" borderId="0">
      <alignment vertical="top"/>
    </xf>
  </cellStyleXfs>
  <cellXfs count="1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1" fillId="0" borderId="0" xfId="0" applyFo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Fill="1"/>
    <xf numFmtId="0" fontId="4" fillId="0" borderId="0" xfId="0" applyFont="1"/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3" fillId="3" borderId="0" xfId="0" applyFont="1" applyFill="1"/>
    <xf numFmtId="0" fontId="2" fillId="0" borderId="0" xfId="0" applyFont="1" applyFill="1" applyAlignment="1">
      <alignment horizontal="justify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wrapText="1"/>
    </xf>
    <xf numFmtId="0" fontId="10" fillId="0" borderId="1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166" fontId="10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4" fillId="0" borderId="0" xfId="0" applyFont="1" applyFill="1"/>
    <xf numFmtId="0" fontId="14" fillId="0" borderId="0" xfId="0" applyFont="1" applyFill="1" applyAlignment="1">
      <alignment horizontal="left"/>
    </xf>
    <xf numFmtId="166" fontId="3" fillId="0" borderId="0" xfId="0" applyNumberFormat="1" applyFont="1" applyFill="1"/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4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2" fontId="21" fillId="0" borderId="0" xfId="0" applyNumberFormat="1" applyFont="1" applyFill="1"/>
    <xf numFmtId="0" fontId="22" fillId="0" borderId="0" xfId="0" applyFont="1" applyFill="1"/>
    <xf numFmtId="0" fontId="9" fillId="0" borderId="0" xfId="0" applyFont="1" applyFill="1"/>
    <xf numFmtId="0" fontId="21" fillId="0" borderId="1" xfId="0" applyFont="1" applyFill="1" applyBorder="1" applyAlignment="1" applyProtection="1">
      <alignment horizontal="left" vertical="top" wrapText="1"/>
    </xf>
    <xf numFmtId="0" fontId="23" fillId="0" borderId="0" xfId="0" applyFont="1" applyFill="1"/>
    <xf numFmtId="0" fontId="21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2" fontId="9" fillId="4" borderId="0" xfId="0" applyNumberFormat="1" applyFont="1" applyFill="1" applyAlignment="1">
      <alignment vertical="top"/>
    </xf>
    <xf numFmtId="2" fontId="9" fillId="0" borderId="0" xfId="0" applyNumberFormat="1" applyFont="1" applyFill="1" applyAlignment="1">
      <alignment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2" fontId="24" fillId="0" borderId="0" xfId="0" applyNumberFormat="1" applyFont="1" applyFill="1" applyAlignment="1">
      <alignment vertical="top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top" wrapText="1"/>
    </xf>
    <xf numFmtId="2" fontId="21" fillId="0" borderId="0" xfId="0" applyNumberFormat="1" applyFont="1" applyFill="1" applyBorder="1"/>
    <xf numFmtId="0" fontId="19" fillId="0" borderId="0" xfId="0" applyFont="1" applyFill="1" applyBorder="1"/>
    <xf numFmtId="2" fontId="3" fillId="0" borderId="0" xfId="0" applyNumberFormat="1" applyFont="1" applyFill="1" applyBorder="1" applyAlignment="1">
      <alignment vertical="top"/>
    </xf>
    <xf numFmtId="166" fontId="25" fillId="0" borderId="0" xfId="0" applyNumberFormat="1" applyFont="1" applyFill="1" applyBorder="1" applyAlignment="1">
      <alignment horizontal="center" vertical="top" wrapText="1"/>
    </xf>
    <xf numFmtId="166" fontId="26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2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4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>
      <alignment horizontal="justify" wrapText="1"/>
    </xf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/>
    <xf numFmtId="0" fontId="18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left" wrapText="1"/>
    </xf>
  </cellXfs>
  <cellStyles count="3">
    <cellStyle name="Звичайний_Додаток _ 3 зм_ни 457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6600"/>
      <color rgb="FF66FFF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view="pageBreakPreview" zoomScale="75" zoomScaleNormal="75" zoomScaleSheetLayoutView="75" workbookViewId="0">
      <selection activeCell="A25" sqref="A2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.7109375" style="29" customWidth="1"/>
    <col min="6" max="6" width="67.7109375" style="30" customWidth="1"/>
    <col min="7" max="7" width="12.140625" style="29" customWidth="1"/>
    <col min="8" max="10" width="12.5703125" style="29" customWidth="1"/>
    <col min="11" max="16384" width="9.140625" style="29"/>
  </cols>
  <sheetData>
    <row r="1" spans="1:10" ht="15.75" customHeight="1">
      <c r="A1" s="28"/>
      <c r="G1" s="126" t="s">
        <v>0</v>
      </c>
      <c r="H1" s="127"/>
      <c r="I1" s="127"/>
      <c r="J1" s="127"/>
    </row>
    <row r="2" spans="1:10" ht="15" customHeight="1">
      <c r="A2" s="128">
        <v>10514000000</v>
      </c>
      <c r="B2" s="129"/>
      <c r="G2" s="130" t="s">
        <v>58</v>
      </c>
      <c r="H2" s="127"/>
      <c r="I2" s="127"/>
      <c r="J2" s="127"/>
    </row>
    <row r="3" spans="1:10" ht="36.75" customHeight="1">
      <c r="A3" s="131" t="s">
        <v>1</v>
      </c>
      <c r="B3" s="132"/>
      <c r="G3" s="133" t="s">
        <v>2</v>
      </c>
      <c r="H3" s="134"/>
      <c r="I3" s="134"/>
      <c r="J3" s="134"/>
    </row>
    <row r="4" spans="1:10" ht="15.75" customHeight="1">
      <c r="G4" s="124" t="s">
        <v>65</v>
      </c>
      <c r="H4" s="125"/>
      <c r="I4" s="125"/>
      <c r="J4" s="125"/>
    </row>
    <row r="5" spans="1:10" ht="18.75">
      <c r="A5" s="135" t="s">
        <v>3</v>
      </c>
      <c r="B5" s="136"/>
      <c r="C5" s="136"/>
      <c r="D5" s="136"/>
      <c r="E5" s="136"/>
      <c r="F5" s="136"/>
      <c r="G5" s="136"/>
      <c r="H5" s="136"/>
      <c r="I5" s="136"/>
      <c r="J5" s="136"/>
    </row>
    <row r="7" spans="1:10" s="32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1" t="s">
        <v>13</v>
      </c>
    </row>
    <row r="8" spans="1:10" s="34" customFormat="1" ht="15.7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s="39" customFormat="1" ht="43.5" customHeight="1">
      <c r="A9" s="137" t="s">
        <v>14</v>
      </c>
      <c r="B9" s="138"/>
      <c r="C9" s="138"/>
      <c r="D9" s="35" t="s">
        <v>15</v>
      </c>
      <c r="E9" s="36"/>
      <c r="F9" s="36"/>
      <c r="G9" s="37" t="s">
        <v>25</v>
      </c>
      <c r="H9" s="37" t="s">
        <v>25</v>
      </c>
      <c r="I9" s="38">
        <f>I10+I12+I16</f>
        <v>847103</v>
      </c>
      <c r="J9" s="37" t="s">
        <v>25</v>
      </c>
    </row>
    <row r="10" spans="1:10" s="39" customFormat="1" ht="20.25" customHeight="1">
      <c r="A10" s="6" t="s">
        <v>53</v>
      </c>
      <c r="B10" s="24" t="s">
        <v>54</v>
      </c>
      <c r="C10" s="22"/>
      <c r="D10" s="23" t="s">
        <v>55</v>
      </c>
      <c r="E10" s="36"/>
      <c r="F10" s="36"/>
      <c r="G10" s="37" t="s">
        <v>25</v>
      </c>
      <c r="H10" s="37" t="s">
        <v>25</v>
      </c>
      <c r="I10" s="38">
        <f>I11</f>
        <v>267889</v>
      </c>
      <c r="J10" s="37" t="s">
        <v>25</v>
      </c>
    </row>
    <row r="11" spans="1:10" s="39" customFormat="1" ht="50.25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20">
        <v>3110</v>
      </c>
      <c r="F11" s="40" t="s">
        <v>16</v>
      </c>
      <c r="G11" s="20">
        <v>2021</v>
      </c>
      <c r="H11" s="20">
        <v>267889</v>
      </c>
      <c r="I11" s="20">
        <v>267889</v>
      </c>
      <c r="J11" s="20">
        <v>100</v>
      </c>
    </row>
    <row r="12" spans="1:10" ht="26.25" customHeight="1">
      <c r="A12" s="6" t="s">
        <v>56</v>
      </c>
      <c r="B12" s="24" t="s">
        <v>57</v>
      </c>
      <c r="C12" s="21"/>
      <c r="D12" s="41" t="s">
        <v>32</v>
      </c>
      <c r="E12" s="8"/>
      <c r="F12" s="42"/>
      <c r="G12" s="20" t="s">
        <v>25</v>
      </c>
      <c r="H12" s="20" t="s">
        <v>25</v>
      </c>
      <c r="I12" s="37">
        <f>I13+I14+I15</f>
        <v>177000</v>
      </c>
      <c r="J12" s="20" t="s">
        <v>25</v>
      </c>
    </row>
    <row r="13" spans="1:10" ht="98.25" customHeight="1">
      <c r="A13" s="139" t="s">
        <v>33</v>
      </c>
      <c r="B13" s="142" t="s">
        <v>34</v>
      </c>
      <c r="C13" s="142"/>
      <c r="D13" s="143" t="s">
        <v>35</v>
      </c>
      <c r="E13" s="8">
        <v>3210</v>
      </c>
      <c r="F13" s="42" t="s">
        <v>48</v>
      </c>
      <c r="G13" s="20">
        <v>2021</v>
      </c>
      <c r="H13" s="20">
        <v>59000</v>
      </c>
      <c r="I13" s="20">
        <f t="shared" ref="I13:I15" si="0">H13</f>
        <v>59000</v>
      </c>
      <c r="J13" s="20">
        <v>100</v>
      </c>
    </row>
    <row r="14" spans="1:10" ht="86.25" customHeight="1">
      <c r="A14" s="140"/>
      <c r="B14" s="142"/>
      <c r="C14" s="142"/>
      <c r="D14" s="143"/>
      <c r="E14" s="8">
        <v>3210</v>
      </c>
      <c r="F14" s="42" t="s">
        <v>30</v>
      </c>
      <c r="G14" s="20">
        <v>2021</v>
      </c>
      <c r="H14" s="20">
        <f>59000</f>
        <v>59000</v>
      </c>
      <c r="I14" s="20">
        <f t="shared" si="0"/>
        <v>59000</v>
      </c>
      <c r="J14" s="20">
        <v>100</v>
      </c>
    </row>
    <row r="15" spans="1:10" ht="99" customHeight="1">
      <c r="A15" s="141"/>
      <c r="B15" s="142"/>
      <c r="C15" s="142"/>
      <c r="D15" s="143"/>
      <c r="E15" s="8">
        <v>3210</v>
      </c>
      <c r="F15" s="42" t="s">
        <v>49</v>
      </c>
      <c r="G15" s="20">
        <v>2021</v>
      </c>
      <c r="H15" s="20">
        <v>59000</v>
      </c>
      <c r="I15" s="20">
        <f t="shared" si="0"/>
        <v>59000</v>
      </c>
      <c r="J15" s="20">
        <v>100</v>
      </c>
    </row>
    <row r="16" spans="1:10" ht="18.75" customHeight="1">
      <c r="A16" s="6" t="s">
        <v>22</v>
      </c>
      <c r="B16" s="24" t="s">
        <v>23</v>
      </c>
      <c r="C16" s="24"/>
      <c r="D16" s="149" t="s">
        <v>24</v>
      </c>
      <c r="E16" s="150"/>
      <c r="F16" s="151"/>
      <c r="G16" s="37" t="s">
        <v>25</v>
      </c>
      <c r="H16" s="37" t="s">
        <v>25</v>
      </c>
      <c r="I16" s="37">
        <f>I17+I21+I22+I23</f>
        <v>402214</v>
      </c>
      <c r="J16" s="37" t="s">
        <v>25</v>
      </c>
    </row>
    <row r="17" spans="1:11" ht="42" customHeight="1">
      <c r="A17" s="11" t="s">
        <v>17</v>
      </c>
      <c r="B17" s="10" t="s">
        <v>18</v>
      </c>
      <c r="C17" s="10" t="s">
        <v>19</v>
      </c>
      <c r="D17" s="43" t="s">
        <v>21</v>
      </c>
      <c r="E17" s="44">
        <v>2281</v>
      </c>
      <c r="F17" s="40" t="s">
        <v>43</v>
      </c>
      <c r="G17" s="20">
        <v>2021</v>
      </c>
      <c r="H17" s="20">
        <v>138214</v>
      </c>
      <c r="I17" s="20">
        <f>H17</f>
        <v>138214</v>
      </c>
      <c r="J17" s="20">
        <v>100</v>
      </c>
    </row>
    <row r="18" spans="1:11" ht="54" hidden="1" customHeight="1">
      <c r="A18" s="139" t="s">
        <v>26</v>
      </c>
      <c r="B18" s="139" t="s">
        <v>27</v>
      </c>
      <c r="C18" s="139" t="s">
        <v>28</v>
      </c>
      <c r="D18" s="152" t="s">
        <v>29</v>
      </c>
      <c r="E18" s="8">
        <v>3210</v>
      </c>
      <c r="F18" s="42" t="s">
        <v>51</v>
      </c>
      <c r="G18" s="20">
        <v>2021</v>
      </c>
      <c r="H18" s="20">
        <v>-146000</v>
      </c>
      <c r="I18" s="20">
        <f t="shared" ref="I18" si="1">H18</f>
        <v>-146000</v>
      </c>
      <c r="J18" s="20">
        <v>100</v>
      </c>
    </row>
    <row r="19" spans="1:11" ht="69" hidden="1" customHeight="1">
      <c r="A19" s="140"/>
      <c r="B19" s="140"/>
      <c r="C19" s="140"/>
      <c r="D19" s="153"/>
      <c r="E19" s="8">
        <v>3210</v>
      </c>
      <c r="F19" s="42" t="s">
        <v>52</v>
      </c>
      <c r="G19" s="20">
        <v>2021</v>
      </c>
      <c r="H19" s="20">
        <v>-59000</v>
      </c>
      <c r="I19" s="20">
        <f>H19</f>
        <v>-59000</v>
      </c>
      <c r="J19" s="20">
        <v>100</v>
      </c>
    </row>
    <row r="20" spans="1:11" ht="69" hidden="1" customHeight="1">
      <c r="A20" s="141"/>
      <c r="B20" s="141"/>
      <c r="C20" s="141"/>
      <c r="D20" s="154"/>
      <c r="E20" s="8">
        <v>3210</v>
      </c>
      <c r="F20" s="42" t="s">
        <v>50</v>
      </c>
      <c r="G20" s="20">
        <v>2021</v>
      </c>
      <c r="H20" s="20">
        <v>-59000</v>
      </c>
      <c r="I20" s="20">
        <f>H20</f>
        <v>-59000</v>
      </c>
      <c r="J20" s="45">
        <v>100</v>
      </c>
    </row>
    <row r="21" spans="1:11" ht="56.25" customHeight="1">
      <c r="A21" s="155" t="s">
        <v>46</v>
      </c>
      <c r="B21" s="155" t="s">
        <v>45</v>
      </c>
      <c r="C21" s="155" t="s">
        <v>28</v>
      </c>
      <c r="D21" s="158" t="s">
        <v>47</v>
      </c>
      <c r="E21" s="8">
        <v>3210</v>
      </c>
      <c r="F21" s="42" t="s">
        <v>51</v>
      </c>
      <c r="G21" s="20">
        <v>2021</v>
      </c>
      <c r="H21" s="20">
        <v>146000</v>
      </c>
      <c r="I21" s="20">
        <f t="shared" ref="I21" si="2">H21</f>
        <v>146000</v>
      </c>
      <c r="J21" s="20">
        <v>100</v>
      </c>
    </row>
    <row r="22" spans="1:11" ht="63" customHeight="1">
      <c r="A22" s="156"/>
      <c r="B22" s="157"/>
      <c r="C22" s="157"/>
      <c r="D22" s="159"/>
      <c r="E22" s="8">
        <v>3210</v>
      </c>
      <c r="F22" s="42" t="s">
        <v>31</v>
      </c>
      <c r="G22" s="20">
        <v>2021</v>
      </c>
      <c r="H22" s="20">
        <v>59000</v>
      </c>
      <c r="I22" s="20">
        <f>H22</f>
        <v>59000</v>
      </c>
      <c r="J22" s="20">
        <v>100</v>
      </c>
    </row>
    <row r="23" spans="1:11" ht="70.5" customHeight="1">
      <c r="A23" s="156"/>
      <c r="B23" s="157"/>
      <c r="C23" s="157"/>
      <c r="D23" s="160"/>
      <c r="E23" s="8">
        <v>3210</v>
      </c>
      <c r="F23" s="42" t="s">
        <v>50</v>
      </c>
      <c r="G23" s="20">
        <v>2021</v>
      </c>
      <c r="H23" s="20">
        <v>59000</v>
      </c>
      <c r="I23" s="20">
        <f>H23</f>
        <v>59000</v>
      </c>
      <c r="J23" s="45">
        <v>100</v>
      </c>
    </row>
    <row r="24" spans="1:11" ht="20.25" customHeight="1">
      <c r="A24" s="144" t="s">
        <v>81</v>
      </c>
      <c r="B24" s="145"/>
      <c r="C24" s="145"/>
      <c r="D24" s="146" t="s">
        <v>59</v>
      </c>
      <c r="E24" s="147"/>
      <c r="F24" s="148"/>
      <c r="G24" s="37" t="s">
        <v>25</v>
      </c>
      <c r="H24" s="37" t="s">
        <v>25</v>
      </c>
      <c r="I24" s="37">
        <f>I25</f>
        <v>59000</v>
      </c>
      <c r="J24" s="37" t="s">
        <v>25</v>
      </c>
    </row>
    <row r="25" spans="1:11" ht="93.75" customHeight="1">
      <c r="A25" s="46" t="s">
        <v>61</v>
      </c>
      <c r="B25" s="46" t="s">
        <v>62</v>
      </c>
      <c r="C25" s="46" t="s">
        <v>63</v>
      </c>
      <c r="D25" s="47" t="s">
        <v>64</v>
      </c>
      <c r="E25" s="48">
        <v>3132</v>
      </c>
      <c r="F25" s="49" t="s">
        <v>60</v>
      </c>
      <c r="G25" s="20">
        <v>2021</v>
      </c>
      <c r="H25" s="20">
        <v>59000</v>
      </c>
      <c r="I25" s="20">
        <v>59000</v>
      </c>
      <c r="J25" s="45"/>
    </row>
    <row r="26" spans="1:11" s="52" customFormat="1" ht="15.75">
      <c r="A26" s="50" t="s">
        <v>36</v>
      </c>
      <c r="B26" s="50" t="s">
        <v>36</v>
      </c>
      <c r="C26" s="50" t="s">
        <v>36</v>
      </c>
      <c r="D26" s="23" t="s">
        <v>37</v>
      </c>
      <c r="E26" s="37" t="s">
        <v>36</v>
      </c>
      <c r="F26" s="37" t="s">
        <v>36</v>
      </c>
      <c r="G26" s="37" t="s">
        <v>36</v>
      </c>
      <c r="H26" s="37" t="s">
        <v>36</v>
      </c>
      <c r="I26" s="51">
        <f>I9+I24</f>
        <v>906103</v>
      </c>
      <c r="J26" s="37" t="s">
        <v>36</v>
      </c>
      <c r="K26" s="52">
        <v>906103</v>
      </c>
    </row>
    <row r="27" spans="1:11" ht="15.75">
      <c r="A27" s="53"/>
      <c r="B27" s="53"/>
      <c r="C27" s="53"/>
      <c r="D27" s="54"/>
      <c r="E27" s="55"/>
      <c r="F27" s="54"/>
      <c r="G27" s="53"/>
      <c r="H27" s="53"/>
      <c r="I27" s="56"/>
      <c r="J27" s="53"/>
    </row>
    <row r="28" spans="1:11" ht="36" customHeight="1"/>
    <row r="29" spans="1:11" s="15" customFormat="1" ht="16.5">
      <c r="B29" s="57" t="s">
        <v>44</v>
      </c>
      <c r="F29" s="58" t="s">
        <v>38</v>
      </c>
      <c r="G29" s="59"/>
      <c r="J29" s="59"/>
    </row>
    <row r="33" spans="8:8">
      <c r="H33" s="29" t="s">
        <v>20</v>
      </c>
    </row>
  </sheetData>
  <mergeCells count="23">
    <mergeCell ref="A24:C24"/>
    <mergeCell ref="D24:F24"/>
    <mergeCell ref="D16:F16"/>
    <mergeCell ref="A18:A20"/>
    <mergeCell ref="B18:B20"/>
    <mergeCell ref="C18:C20"/>
    <mergeCell ref="D18:D20"/>
    <mergeCell ref="A21:A23"/>
    <mergeCell ref="B21:B23"/>
    <mergeCell ref="C21:C23"/>
    <mergeCell ref="D21:D23"/>
    <mergeCell ref="A5:J5"/>
    <mergeCell ref="A9:C9"/>
    <mergeCell ref="A13:A15"/>
    <mergeCell ref="B13:B15"/>
    <mergeCell ref="C13:C15"/>
    <mergeCell ref="D13:D15"/>
    <mergeCell ref="G4:J4"/>
    <mergeCell ref="G1:J1"/>
    <mergeCell ref="A2:B2"/>
    <mergeCell ref="G2:J2"/>
    <mergeCell ref="A3:B3"/>
    <mergeCell ref="G3:J3"/>
  </mergeCells>
  <pageMargins left="0.33" right="0.3" top="0.56000000000000005" bottom="0.35433070866141736" header="0.19685039370078741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55"/>
  <sheetViews>
    <sheetView view="pageBreakPreview" zoomScale="75" zoomScaleNormal="75" zoomScaleSheetLayoutView="75" workbookViewId="0">
      <selection activeCell="A5" sqref="A5:I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166" t="s">
        <v>0</v>
      </c>
      <c r="G1" s="162"/>
      <c r="H1" s="162"/>
      <c r="I1" s="162"/>
    </row>
    <row r="2" spans="1:11" ht="15" customHeight="1">
      <c r="A2" s="128">
        <v>10514000000</v>
      </c>
      <c r="B2" s="129"/>
      <c r="F2" s="130" t="s">
        <v>58</v>
      </c>
      <c r="G2" s="162"/>
      <c r="H2" s="162"/>
      <c r="I2" s="162"/>
    </row>
    <row r="3" spans="1:11" ht="36.75" customHeight="1">
      <c r="A3" s="131" t="s">
        <v>1</v>
      </c>
      <c r="B3" s="167"/>
      <c r="F3" s="168" t="s">
        <v>2</v>
      </c>
      <c r="G3" s="169"/>
      <c r="H3" s="169"/>
      <c r="I3" s="169"/>
    </row>
    <row r="4" spans="1:11" ht="15.75" customHeight="1">
      <c r="F4" s="124" t="s">
        <v>119</v>
      </c>
      <c r="G4" s="165"/>
      <c r="H4" s="165"/>
      <c r="I4" s="165"/>
    </row>
    <row r="5" spans="1:11" ht="18.75">
      <c r="A5" s="161" t="s">
        <v>3</v>
      </c>
      <c r="B5" s="162"/>
      <c r="C5" s="162"/>
      <c r="D5" s="162"/>
      <c r="E5" s="162"/>
      <c r="F5" s="162"/>
      <c r="G5" s="162"/>
      <c r="H5" s="162"/>
      <c r="I5" s="162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98">
        <v>1</v>
      </c>
      <c r="B8" s="98">
        <v>2</v>
      </c>
      <c r="C8" s="98">
        <v>3</v>
      </c>
      <c r="D8" s="98">
        <v>4</v>
      </c>
      <c r="E8" s="25">
        <v>5</v>
      </c>
      <c r="F8" s="25">
        <v>6</v>
      </c>
      <c r="G8" s="25">
        <v>7</v>
      </c>
      <c r="H8" s="98">
        <v>8</v>
      </c>
      <c r="I8" s="25">
        <v>9</v>
      </c>
      <c r="J8" s="34"/>
      <c r="K8" s="34"/>
    </row>
    <row r="9" spans="1:11" s="63" customFormat="1" ht="37.5" customHeight="1">
      <c r="A9" s="163" t="s">
        <v>14</v>
      </c>
      <c r="B9" s="164"/>
      <c r="C9" s="164"/>
      <c r="D9" s="64" t="s">
        <v>15</v>
      </c>
      <c r="E9" s="65"/>
      <c r="F9" s="61" t="s">
        <v>25</v>
      </c>
      <c r="G9" s="61" t="s">
        <v>25</v>
      </c>
      <c r="H9" s="66">
        <f>H10+H12+H26+H19</f>
        <v>625640</v>
      </c>
      <c r="I9" s="61" t="s">
        <v>25</v>
      </c>
    </row>
    <row r="10" spans="1:11" s="19" customFormat="1" ht="20.25" customHeight="1">
      <c r="A10" s="6" t="s">
        <v>53</v>
      </c>
      <c r="B10" s="96" t="s">
        <v>54</v>
      </c>
      <c r="C10" s="22"/>
      <c r="D10" s="23" t="s">
        <v>55</v>
      </c>
      <c r="E10" s="18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69" customFormat="1" ht="51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77" t="s">
        <v>99</v>
      </c>
      <c r="F11" s="68">
        <v>2021</v>
      </c>
      <c r="G11" s="68">
        <v>110521</v>
      </c>
      <c r="H11" s="68">
        <f>G11</f>
        <v>110521</v>
      </c>
      <c r="I11" s="68">
        <v>100</v>
      </c>
    </row>
    <row r="12" spans="1:11" ht="26.25" customHeight="1">
      <c r="A12" s="6" t="s">
        <v>56</v>
      </c>
      <c r="B12" s="96" t="s">
        <v>57</v>
      </c>
      <c r="C12" s="10"/>
      <c r="D12" s="23" t="s">
        <v>32</v>
      </c>
      <c r="E12" s="9"/>
      <c r="F12" s="102" t="s">
        <v>25</v>
      </c>
      <c r="G12" s="102" t="s">
        <v>25</v>
      </c>
      <c r="H12" s="37">
        <f>H13+H14+H15+H16+H17+H18</f>
        <v>69200</v>
      </c>
      <c r="I12" s="102" t="s">
        <v>25</v>
      </c>
    </row>
    <row r="13" spans="1:11" s="29" customFormat="1" ht="98.25" customHeight="1">
      <c r="A13" s="142" t="s">
        <v>33</v>
      </c>
      <c r="B13" s="142" t="s">
        <v>34</v>
      </c>
      <c r="C13" s="142"/>
      <c r="D13" s="143" t="s">
        <v>35</v>
      </c>
      <c r="E13" s="71" t="s">
        <v>95</v>
      </c>
      <c r="F13" s="68">
        <v>2021</v>
      </c>
      <c r="G13" s="68">
        <v>10000</v>
      </c>
      <c r="H13" s="68">
        <f t="shared" ref="H13:H18" si="0">G13</f>
        <v>10000</v>
      </c>
      <c r="I13" s="68">
        <v>100</v>
      </c>
      <c r="J13" s="76"/>
    </row>
    <row r="14" spans="1:11" s="73" customFormat="1" ht="51" customHeight="1">
      <c r="A14" s="142"/>
      <c r="B14" s="142"/>
      <c r="C14" s="142"/>
      <c r="D14" s="143"/>
      <c r="E14" s="71" t="s">
        <v>101</v>
      </c>
      <c r="F14" s="68">
        <v>2021</v>
      </c>
      <c r="G14" s="68">
        <v>20000</v>
      </c>
      <c r="H14" s="68">
        <f>G14</f>
        <v>20000</v>
      </c>
      <c r="I14" s="68">
        <v>100</v>
      </c>
      <c r="J14" s="76"/>
    </row>
    <row r="15" spans="1:11" s="73" customFormat="1" ht="23.25" customHeight="1">
      <c r="A15" s="142"/>
      <c r="B15" s="142"/>
      <c r="C15" s="142"/>
      <c r="D15" s="143"/>
      <c r="E15" s="71" t="s">
        <v>93</v>
      </c>
      <c r="F15" s="68">
        <v>2021</v>
      </c>
      <c r="G15" s="68">
        <v>11000</v>
      </c>
      <c r="H15" s="68">
        <f>G15</f>
        <v>11000</v>
      </c>
      <c r="I15" s="68">
        <v>100</v>
      </c>
    </row>
    <row r="16" spans="1:11" s="73" customFormat="1" ht="51.75" customHeight="1">
      <c r="A16" s="142"/>
      <c r="B16" s="142"/>
      <c r="C16" s="142"/>
      <c r="D16" s="143"/>
      <c r="E16" s="71" t="s">
        <v>103</v>
      </c>
      <c r="F16" s="68">
        <v>2021</v>
      </c>
      <c r="G16" s="68">
        <v>8200</v>
      </c>
      <c r="H16" s="68">
        <f>G16</f>
        <v>8200</v>
      </c>
      <c r="I16" s="68">
        <v>100</v>
      </c>
    </row>
    <row r="17" spans="1:11" s="29" customFormat="1" ht="94.5" customHeight="1">
      <c r="A17" s="142"/>
      <c r="B17" s="142"/>
      <c r="C17" s="142"/>
      <c r="D17" s="143"/>
      <c r="E17" s="71" t="s">
        <v>94</v>
      </c>
      <c r="F17" s="68">
        <v>2021</v>
      </c>
      <c r="G17" s="68">
        <v>10000</v>
      </c>
      <c r="H17" s="68">
        <f t="shared" si="0"/>
        <v>10000</v>
      </c>
      <c r="I17" s="68">
        <v>100</v>
      </c>
      <c r="J17" s="76"/>
    </row>
    <row r="18" spans="1:11" s="29" customFormat="1" ht="99" customHeight="1">
      <c r="A18" s="142"/>
      <c r="B18" s="142"/>
      <c r="C18" s="142"/>
      <c r="D18" s="143"/>
      <c r="E18" s="71" t="s">
        <v>96</v>
      </c>
      <c r="F18" s="68">
        <v>2021</v>
      </c>
      <c r="G18" s="68">
        <v>10000</v>
      </c>
      <c r="H18" s="68">
        <f t="shared" si="0"/>
        <v>10000</v>
      </c>
      <c r="I18" s="68">
        <v>100</v>
      </c>
      <c r="J18" s="76"/>
    </row>
    <row r="19" spans="1:11" ht="20.25" customHeight="1">
      <c r="A19" s="26" t="s">
        <v>68</v>
      </c>
      <c r="B19" s="26" t="s">
        <v>66</v>
      </c>
      <c r="C19" s="97"/>
      <c r="D19" s="104" t="s">
        <v>67</v>
      </c>
      <c r="E19" s="9"/>
      <c r="F19" s="7" t="s">
        <v>25</v>
      </c>
      <c r="G19" s="7" t="s">
        <v>25</v>
      </c>
      <c r="H19" s="37">
        <f>H20+H21+H22+H23+H24+H25</f>
        <v>212000</v>
      </c>
      <c r="I19" s="7" t="s">
        <v>25</v>
      </c>
    </row>
    <row r="20" spans="1:11" s="39" customFormat="1" ht="33" customHeight="1">
      <c r="A20" s="170" t="s">
        <v>69</v>
      </c>
      <c r="B20" s="170" t="s">
        <v>70</v>
      </c>
      <c r="C20" s="170" t="s">
        <v>19</v>
      </c>
      <c r="D20" s="172" t="s">
        <v>71</v>
      </c>
      <c r="E20" s="42" t="s">
        <v>113</v>
      </c>
      <c r="F20" s="101">
        <v>2021</v>
      </c>
      <c r="G20" s="101">
        <v>48000</v>
      </c>
      <c r="H20" s="68">
        <f t="shared" ref="H20:H25" si="1">G20</f>
        <v>48000</v>
      </c>
      <c r="I20" s="101">
        <v>100</v>
      </c>
    </row>
    <row r="21" spans="1:11" s="69" customFormat="1" ht="33" customHeight="1">
      <c r="A21" s="170"/>
      <c r="B21" s="170"/>
      <c r="C21" s="170"/>
      <c r="D21" s="172"/>
      <c r="E21" s="71" t="s">
        <v>112</v>
      </c>
      <c r="F21" s="68">
        <v>2021</v>
      </c>
      <c r="G21" s="68">
        <v>48000</v>
      </c>
      <c r="H21" s="68">
        <f t="shared" si="1"/>
        <v>48000</v>
      </c>
      <c r="I21" s="68">
        <v>100</v>
      </c>
    </row>
    <row r="22" spans="1:11" s="69" customFormat="1" ht="26.25" customHeight="1">
      <c r="A22" s="170"/>
      <c r="B22" s="170"/>
      <c r="C22" s="170"/>
      <c r="D22" s="172"/>
      <c r="E22" s="71" t="s">
        <v>111</v>
      </c>
      <c r="F22" s="68">
        <v>2021</v>
      </c>
      <c r="G22" s="68">
        <v>18000</v>
      </c>
      <c r="H22" s="68">
        <f t="shared" si="1"/>
        <v>18000</v>
      </c>
      <c r="I22" s="68">
        <v>100</v>
      </c>
    </row>
    <row r="23" spans="1:11" s="69" customFormat="1" ht="33" customHeight="1">
      <c r="A23" s="170"/>
      <c r="B23" s="170"/>
      <c r="C23" s="170"/>
      <c r="D23" s="172"/>
      <c r="E23" s="71" t="s">
        <v>102</v>
      </c>
      <c r="F23" s="68">
        <v>2021</v>
      </c>
      <c r="G23" s="68">
        <v>21000</v>
      </c>
      <c r="H23" s="68">
        <f>G23</f>
        <v>21000</v>
      </c>
      <c r="I23" s="68">
        <v>100</v>
      </c>
    </row>
    <row r="24" spans="1:11" s="69" customFormat="1" ht="33" customHeight="1">
      <c r="A24" s="171"/>
      <c r="B24" s="171"/>
      <c r="C24" s="170"/>
      <c r="D24" s="172"/>
      <c r="E24" s="71" t="s">
        <v>97</v>
      </c>
      <c r="F24" s="68">
        <v>2021</v>
      </c>
      <c r="G24" s="68">
        <v>28000</v>
      </c>
      <c r="H24" s="68">
        <f t="shared" si="1"/>
        <v>28000</v>
      </c>
      <c r="I24" s="68">
        <v>100</v>
      </c>
    </row>
    <row r="25" spans="1:11" s="69" customFormat="1" ht="24.75" customHeight="1">
      <c r="A25" s="171"/>
      <c r="B25" s="171"/>
      <c r="C25" s="170"/>
      <c r="D25" s="172"/>
      <c r="E25" s="71" t="s">
        <v>98</v>
      </c>
      <c r="F25" s="68">
        <v>2021</v>
      </c>
      <c r="G25" s="68">
        <v>49000</v>
      </c>
      <c r="H25" s="68">
        <f t="shared" si="1"/>
        <v>49000</v>
      </c>
      <c r="I25" s="68">
        <v>100</v>
      </c>
    </row>
    <row r="26" spans="1:11" ht="18.75" customHeight="1">
      <c r="A26" s="6" t="s">
        <v>22</v>
      </c>
      <c r="B26" s="96" t="s">
        <v>23</v>
      </c>
      <c r="C26" s="96"/>
      <c r="D26" s="173" t="s">
        <v>24</v>
      </c>
      <c r="E26" s="174"/>
      <c r="F26" s="7" t="s">
        <v>25</v>
      </c>
      <c r="G26" s="7" t="s">
        <v>25</v>
      </c>
      <c r="H26" s="37">
        <f>H27+H28+H29</f>
        <v>233919</v>
      </c>
      <c r="I26" s="7" t="s">
        <v>25</v>
      </c>
    </row>
    <row r="27" spans="1:11" s="29" customFormat="1" ht="39" customHeight="1">
      <c r="A27" s="11" t="s">
        <v>17</v>
      </c>
      <c r="B27" s="10" t="s">
        <v>18</v>
      </c>
      <c r="C27" s="10" t="s">
        <v>19</v>
      </c>
      <c r="D27" s="43" t="s">
        <v>21</v>
      </c>
      <c r="E27" s="40" t="s">
        <v>43</v>
      </c>
      <c r="F27" s="101">
        <v>2021</v>
      </c>
      <c r="G27" s="101">
        <v>138214</v>
      </c>
      <c r="H27" s="68">
        <f>G27</f>
        <v>138214</v>
      </c>
      <c r="I27" s="68">
        <v>100</v>
      </c>
    </row>
    <row r="28" spans="1:11" s="27" customFormat="1" ht="63" customHeight="1">
      <c r="A28" s="175" t="s">
        <v>46</v>
      </c>
      <c r="B28" s="175" t="s">
        <v>45</v>
      </c>
      <c r="C28" s="175" t="s">
        <v>28</v>
      </c>
      <c r="D28" s="176" t="s">
        <v>47</v>
      </c>
      <c r="E28" s="42" t="s">
        <v>117</v>
      </c>
      <c r="F28" s="101">
        <v>2021</v>
      </c>
      <c r="G28" s="101">
        <f>59000-22295</f>
        <v>36705</v>
      </c>
      <c r="H28" s="101">
        <f>G28</f>
        <v>36705</v>
      </c>
      <c r="I28" s="101">
        <v>100</v>
      </c>
      <c r="J28" s="29"/>
      <c r="K28" s="29"/>
    </row>
    <row r="29" spans="1:11" s="73" customFormat="1" ht="70.5" customHeight="1">
      <c r="A29" s="175"/>
      <c r="B29" s="175"/>
      <c r="C29" s="175"/>
      <c r="D29" s="176"/>
      <c r="E29" s="71" t="s">
        <v>100</v>
      </c>
      <c r="F29" s="68">
        <v>2021</v>
      </c>
      <c r="G29" s="68">
        <f>59000</f>
        <v>59000</v>
      </c>
      <c r="H29" s="68">
        <f>G29</f>
        <v>59000</v>
      </c>
      <c r="I29" s="68">
        <v>100</v>
      </c>
    </row>
    <row r="30" spans="1:11" s="63" customFormat="1" ht="24.75" customHeight="1">
      <c r="A30" s="177" t="s">
        <v>77</v>
      </c>
      <c r="B30" s="178"/>
      <c r="C30" s="178"/>
      <c r="D30" s="179" t="s">
        <v>72</v>
      </c>
      <c r="E30" s="180"/>
      <c r="F30" s="61" t="s">
        <v>25</v>
      </c>
      <c r="G30" s="61" t="s">
        <v>25</v>
      </c>
      <c r="H30" s="62">
        <f>H31+H32+H33</f>
        <v>268900</v>
      </c>
      <c r="I30" s="61" t="s">
        <v>25</v>
      </c>
    </row>
    <row r="31" spans="1:11" s="69" customFormat="1" ht="36" customHeight="1">
      <c r="A31" s="181" t="s">
        <v>80</v>
      </c>
      <c r="B31" s="181" t="s">
        <v>87</v>
      </c>
      <c r="C31" s="181" t="s">
        <v>88</v>
      </c>
      <c r="D31" s="183" t="s">
        <v>89</v>
      </c>
      <c r="E31" s="71" t="s">
        <v>92</v>
      </c>
      <c r="F31" s="67">
        <v>2021</v>
      </c>
      <c r="G31" s="67">
        <v>49000</v>
      </c>
      <c r="H31" s="68">
        <f>G31</f>
        <v>49000</v>
      </c>
      <c r="I31" s="67">
        <v>100</v>
      </c>
    </row>
    <row r="32" spans="1:11" s="69" customFormat="1" ht="37.5" customHeight="1">
      <c r="A32" s="182"/>
      <c r="B32" s="182"/>
      <c r="C32" s="182"/>
      <c r="D32" s="184"/>
      <c r="E32" s="71" t="s">
        <v>91</v>
      </c>
      <c r="F32" s="67">
        <v>2021</v>
      </c>
      <c r="G32" s="67">
        <v>170000</v>
      </c>
      <c r="H32" s="68">
        <f>G32</f>
        <v>170000</v>
      </c>
      <c r="I32" s="67">
        <v>100</v>
      </c>
    </row>
    <row r="33" spans="1:11" s="39" customFormat="1" ht="36.75" customHeight="1">
      <c r="A33" s="99" t="s">
        <v>73</v>
      </c>
      <c r="B33" s="99" t="s">
        <v>74</v>
      </c>
      <c r="C33" s="99" t="s">
        <v>75</v>
      </c>
      <c r="D33" s="100" t="s">
        <v>76</v>
      </c>
      <c r="E33" s="42" t="s">
        <v>118</v>
      </c>
      <c r="F33" s="101">
        <v>2021</v>
      </c>
      <c r="G33" s="101">
        <v>49900</v>
      </c>
      <c r="H33" s="68">
        <f>G33</f>
        <v>49900</v>
      </c>
      <c r="I33" s="101">
        <v>100</v>
      </c>
    </row>
    <row r="34" spans="1:11" s="63" customFormat="1" ht="24.75" customHeight="1">
      <c r="A34" s="177" t="s">
        <v>78</v>
      </c>
      <c r="B34" s="178"/>
      <c r="C34" s="178"/>
      <c r="D34" s="188" t="s">
        <v>83</v>
      </c>
      <c r="E34" s="189"/>
      <c r="F34" s="61" t="s">
        <v>25</v>
      </c>
      <c r="G34" s="61" t="s">
        <v>25</v>
      </c>
      <c r="H34" s="61">
        <f>H36</f>
        <v>36063</v>
      </c>
      <c r="I34" s="61" t="s">
        <v>25</v>
      </c>
    </row>
    <row r="35" spans="1:11" s="69" customFormat="1" ht="33" customHeight="1">
      <c r="A35" s="70" t="s">
        <v>84</v>
      </c>
      <c r="B35" s="70" t="s">
        <v>85</v>
      </c>
      <c r="C35" s="70" t="s">
        <v>84</v>
      </c>
      <c r="D35" s="105" t="s">
        <v>116</v>
      </c>
      <c r="E35" s="71"/>
      <c r="F35" s="67" t="s">
        <v>25</v>
      </c>
      <c r="G35" s="67" t="s">
        <v>25</v>
      </c>
      <c r="H35" s="67">
        <f>H36</f>
        <v>36063</v>
      </c>
      <c r="I35" s="67" t="s">
        <v>25</v>
      </c>
    </row>
    <row r="36" spans="1:11" s="69" customFormat="1" ht="66.75" customHeight="1">
      <c r="A36" s="70" t="s">
        <v>79</v>
      </c>
      <c r="B36" s="70">
        <v>3104</v>
      </c>
      <c r="C36" s="85" t="s">
        <v>86</v>
      </c>
      <c r="D36" s="75" t="s">
        <v>82</v>
      </c>
      <c r="E36" s="71" t="s">
        <v>90</v>
      </c>
      <c r="F36" s="68">
        <v>2021</v>
      </c>
      <c r="G36" s="68">
        <v>36063</v>
      </c>
      <c r="H36" s="68">
        <f>G36</f>
        <v>36063</v>
      </c>
      <c r="I36" s="68">
        <v>100</v>
      </c>
      <c r="J36" s="72"/>
      <c r="K36" s="87"/>
    </row>
    <row r="37" spans="1:11" s="29" customFormat="1" ht="20.25" customHeight="1">
      <c r="A37" s="177" t="s">
        <v>81</v>
      </c>
      <c r="B37" s="178"/>
      <c r="C37" s="178"/>
      <c r="D37" s="186" t="s">
        <v>59</v>
      </c>
      <c r="E37" s="187"/>
      <c r="F37" s="61" t="s">
        <v>25</v>
      </c>
      <c r="G37" s="61" t="s">
        <v>25</v>
      </c>
      <c r="H37" s="61">
        <f>H38</f>
        <v>59000</v>
      </c>
      <c r="I37" s="61" t="s">
        <v>25</v>
      </c>
      <c r="K37" s="88"/>
    </row>
    <row r="38" spans="1:11" s="29" customFormat="1" ht="84.75" customHeight="1">
      <c r="A38" s="106" t="s">
        <v>61</v>
      </c>
      <c r="B38" s="106" t="s">
        <v>62</v>
      </c>
      <c r="C38" s="106" t="s">
        <v>63</v>
      </c>
      <c r="D38" s="100" t="s">
        <v>64</v>
      </c>
      <c r="E38" s="49" t="s">
        <v>114</v>
      </c>
      <c r="F38" s="101">
        <v>2021</v>
      </c>
      <c r="G38" s="101">
        <v>59000</v>
      </c>
      <c r="H38" s="68">
        <v>59000</v>
      </c>
      <c r="I38" s="101">
        <v>100</v>
      </c>
      <c r="K38" s="89"/>
    </row>
    <row r="39" spans="1:11" s="79" customFormat="1" ht="26.25" customHeight="1">
      <c r="A39" s="107"/>
      <c r="B39" s="108">
        <v>11</v>
      </c>
      <c r="C39" s="107"/>
      <c r="D39" s="185" t="s">
        <v>104</v>
      </c>
      <c r="E39" s="180"/>
      <c r="F39" s="61" t="s">
        <v>25</v>
      </c>
      <c r="G39" s="61" t="s">
        <v>25</v>
      </c>
      <c r="H39" s="78">
        <f>H40</f>
        <v>14400</v>
      </c>
      <c r="I39" s="67" t="s">
        <v>25</v>
      </c>
      <c r="K39" s="80"/>
    </row>
    <row r="40" spans="1:11" s="74" customFormat="1" ht="20.25" customHeight="1">
      <c r="A40" s="109" t="s">
        <v>84</v>
      </c>
      <c r="B40" s="109" t="s">
        <v>105</v>
      </c>
      <c r="C40" s="109" t="s">
        <v>84</v>
      </c>
      <c r="D40" s="110" t="s">
        <v>115</v>
      </c>
      <c r="E40" s="49"/>
      <c r="F40" s="67" t="s">
        <v>25</v>
      </c>
      <c r="G40" s="67" t="s">
        <v>25</v>
      </c>
      <c r="H40" s="31">
        <f>H41</f>
        <v>14400</v>
      </c>
      <c r="I40" s="67" t="s">
        <v>25</v>
      </c>
      <c r="K40" s="81"/>
    </row>
    <row r="41" spans="1:11" s="83" customFormat="1" ht="33" customHeight="1">
      <c r="A41" s="111" t="s">
        <v>106</v>
      </c>
      <c r="B41" s="111" t="s">
        <v>107</v>
      </c>
      <c r="C41" s="111" t="s">
        <v>108</v>
      </c>
      <c r="D41" s="112" t="s">
        <v>109</v>
      </c>
      <c r="E41" s="86" t="s">
        <v>110</v>
      </c>
      <c r="F41" s="82">
        <v>2021</v>
      </c>
      <c r="G41" s="82">
        <v>14400</v>
      </c>
      <c r="H41" s="82">
        <f>G41</f>
        <v>14400</v>
      </c>
      <c r="I41" s="82">
        <v>100</v>
      </c>
      <c r="J41" s="103"/>
      <c r="K41" s="84"/>
    </row>
    <row r="42" spans="1:11" s="12" customFormat="1" ht="18.75" customHeight="1">
      <c r="A42" s="50" t="s">
        <v>36</v>
      </c>
      <c r="B42" s="50" t="s">
        <v>36</v>
      </c>
      <c r="C42" s="50" t="s">
        <v>36</v>
      </c>
      <c r="D42" s="23" t="s">
        <v>37</v>
      </c>
      <c r="E42" s="7" t="s">
        <v>36</v>
      </c>
      <c r="F42" s="7" t="s">
        <v>36</v>
      </c>
      <c r="G42" s="7" t="s">
        <v>36</v>
      </c>
      <c r="H42" s="51">
        <f>H9+H30+H34+H37+H39</f>
        <v>1004003</v>
      </c>
      <c r="I42" s="7" t="s">
        <v>36</v>
      </c>
      <c r="J42" s="52"/>
      <c r="K42" s="52"/>
    </row>
    <row r="43" spans="1:11" ht="27.75" customHeight="1">
      <c r="A43" s="53"/>
      <c r="B43" s="53"/>
      <c r="C43" s="53"/>
      <c r="D43" s="54"/>
      <c r="E43" s="14"/>
      <c r="F43" s="13"/>
      <c r="G43" s="13"/>
      <c r="H43" s="90"/>
      <c r="I43" s="13"/>
      <c r="J43" s="60"/>
    </row>
    <row r="44" spans="1:11" ht="30" customHeight="1">
      <c r="H44" s="91"/>
    </row>
    <row r="45" spans="1:11" s="15" customFormat="1" ht="16.5">
      <c r="B45" s="59" t="s">
        <v>44</v>
      </c>
      <c r="E45" s="16" t="s">
        <v>38</v>
      </c>
      <c r="F45" s="17"/>
      <c r="I45" s="17"/>
    </row>
    <row r="48" spans="1:11">
      <c r="H48" s="34">
        <v>906103</v>
      </c>
    </row>
    <row r="49" spans="7:8">
      <c r="G49" s="1" t="s">
        <v>20</v>
      </c>
      <c r="H49" s="92">
        <f>H42</f>
        <v>1004003</v>
      </c>
    </row>
    <row r="50" spans="7:8">
      <c r="H50" s="93">
        <f>H49-H48</f>
        <v>97900</v>
      </c>
    </row>
    <row r="54" spans="7:8">
      <c r="H54" s="94"/>
    </row>
    <row r="55" spans="7:8">
      <c r="H55" s="95"/>
    </row>
  </sheetData>
  <mergeCells count="32">
    <mergeCell ref="D39:E39"/>
    <mergeCell ref="A34:C34"/>
    <mergeCell ref="A37:C37"/>
    <mergeCell ref="D37:E37"/>
    <mergeCell ref="D34:E34"/>
    <mergeCell ref="A30:C30"/>
    <mergeCell ref="D30:E30"/>
    <mergeCell ref="A31:A32"/>
    <mergeCell ref="B31:B32"/>
    <mergeCell ref="C31:C32"/>
    <mergeCell ref="D31:D32"/>
    <mergeCell ref="D26:E26"/>
    <mergeCell ref="A28:A29"/>
    <mergeCell ref="B28:B29"/>
    <mergeCell ref="C28:C29"/>
    <mergeCell ref="D28:D29"/>
    <mergeCell ref="A13:A18"/>
    <mergeCell ref="B13:B18"/>
    <mergeCell ref="C13:C18"/>
    <mergeCell ref="D13:D18"/>
    <mergeCell ref="A20:A25"/>
    <mergeCell ref="B20:B25"/>
    <mergeCell ref="C20:C25"/>
    <mergeCell ref="D20:D25"/>
    <mergeCell ref="A5:I5"/>
    <mergeCell ref="A9:C9"/>
    <mergeCell ref="F4:I4"/>
    <mergeCell ref="F1:I1"/>
    <mergeCell ref="A2:B2"/>
    <mergeCell ref="F2:I2"/>
    <mergeCell ref="A3:B3"/>
    <mergeCell ref="F3:I3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56"/>
  <sheetViews>
    <sheetView tabSelected="1" view="pageBreakPreview" topLeftCell="A34" zoomScale="75" zoomScaleNormal="75" zoomScaleSheetLayoutView="75" workbookViewId="0">
      <selection activeCell="A5" sqref="A5:I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166" t="s">
        <v>0</v>
      </c>
      <c r="G1" s="162"/>
      <c r="H1" s="162"/>
      <c r="I1" s="162"/>
    </row>
    <row r="2" spans="1:11" ht="15" customHeight="1">
      <c r="A2" s="128">
        <v>10514000000</v>
      </c>
      <c r="B2" s="129"/>
      <c r="F2" s="130" t="s">
        <v>58</v>
      </c>
      <c r="G2" s="162"/>
      <c r="H2" s="162"/>
      <c r="I2" s="162"/>
    </row>
    <row r="3" spans="1:11" ht="36.75" customHeight="1">
      <c r="A3" s="131" t="s">
        <v>1</v>
      </c>
      <c r="B3" s="167"/>
      <c r="F3" s="168" t="s">
        <v>2</v>
      </c>
      <c r="G3" s="169"/>
      <c r="H3" s="169"/>
      <c r="I3" s="169"/>
    </row>
    <row r="4" spans="1:11" ht="15.75" customHeight="1">
      <c r="F4" s="124" t="s">
        <v>121</v>
      </c>
      <c r="G4" s="165"/>
      <c r="H4" s="165"/>
      <c r="I4" s="165"/>
    </row>
    <row r="5" spans="1:11" ht="18.75">
      <c r="A5" s="161" t="s">
        <v>3</v>
      </c>
      <c r="B5" s="162"/>
      <c r="C5" s="162"/>
      <c r="D5" s="162"/>
      <c r="E5" s="162"/>
      <c r="F5" s="162"/>
      <c r="G5" s="162"/>
      <c r="H5" s="162"/>
      <c r="I5" s="162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115">
        <v>1</v>
      </c>
      <c r="B8" s="115">
        <v>2</v>
      </c>
      <c r="C8" s="115">
        <v>3</v>
      </c>
      <c r="D8" s="115">
        <v>4</v>
      </c>
      <c r="E8" s="25">
        <v>5</v>
      </c>
      <c r="F8" s="25">
        <v>6</v>
      </c>
      <c r="G8" s="25">
        <v>7</v>
      </c>
      <c r="H8" s="115">
        <v>8</v>
      </c>
      <c r="I8" s="25">
        <v>9</v>
      </c>
      <c r="J8" s="34"/>
      <c r="K8" s="34"/>
    </row>
    <row r="9" spans="1:11" s="63" customFormat="1" ht="37.5" customHeight="1">
      <c r="A9" s="163" t="s">
        <v>14</v>
      </c>
      <c r="B9" s="164"/>
      <c r="C9" s="164"/>
      <c r="D9" s="116" t="s">
        <v>15</v>
      </c>
      <c r="E9" s="65"/>
      <c r="F9" s="61" t="s">
        <v>25</v>
      </c>
      <c r="G9" s="61" t="s">
        <v>25</v>
      </c>
      <c r="H9" s="66">
        <f>H10+H12+H26+H19</f>
        <v>684640</v>
      </c>
      <c r="I9" s="61" t="s">
        <v>25</v>
      </c>
    </row>
    <row r="10" spans="1:11" s="19" customFormat="1" ht="20.25" customHeight="1">
      <c r="A10" s="6" t="s">
        <v>53</v>
      </c>
      <c r="B10" s="113" t="s">
        <v>54</v>
      </c>
      <c r="C10" s="22"/>
      <c r="D10" s="23" t="s">
        <v>55</v>
      </c>
      <c r="E10" s="119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69" customFormat="1" ht="51" customHeight="1">
      <c r="A11" s="11" t="s">
        <v>39</v>
      </c>
      <c r="B11" s="120" t="s">
        <v>40</v>
      </c>
      <c r="C11" s="120" t="s">
        <v>41</v>
      </c>
      <c r="D11" s="36" t="s">
        <v>42</v>
      </c>
      <c r="E11" s="77" t="s">
        <v>99</v>
      </c>
      <c r="F11" s="68">
        <v>2021</v>
      </c>
      <c r="G11" s="68">
        <v>110521</v>
      </c>
      <c r="H11" s="68">
        <f>G11</f>
        <v>110521</v>
      </c>
      <c r="I11" s="68">
        <v>100</v>
      </c>
    </row>
    <row r="12" spans="1:11" ht="26.25" customHeight="1">
      <c r="A12" s="6" t="s">
        <v>56</v>
      </c>
      <c r="B12" s="113" t="s">
        <v>57</v>
      </c>
      <c r="C12" s="120"/>
      <c r="D12" s="23" t="s">
        <v>32</v>
      </c>
      <c r="E12" s="9"/>
      <c r="F12" s="118" t="s">
        <v>25</v>
      </c>
      <c r="G12" s="118" t="s">
        <v>25</v>
      </c>
      <c r="H12" s="37">
        <f>H13+H14+H15+H16+H17+H18</f>
        <v>69200</v>
      </c>
      <c r="I12" s="118" t="s">
        <v>25</v>
      </c>
    </row>
    <row r="13" spans="1:11" s="29" customFormat="1" ht="98.25" customHeight="1">
      <c r="A13" s="142" t="s">
        <v>33</v>
      </c>
      <c r="B13" s="142" t="s">
        <v>34</v>
      </c>
      <c r="C13" s="142"/>
      <c r="D13" s="143" t="s">
        <v>35</v>
      </c>
      <c r="E13" s="71" t="s">
        <v>95</v>
      </c>
      <c r="F13" s="68">
        <v>2021</v>
      </c>
      <c r="G13" s="68">
        <v>10000</v>
      </c>
      <c r="H13" s="68">
        <f t="shared" ref="H13:H18" si="0">G13</f>
        <v>10000</v>
      </c>
      <c r="I13" s="68">
        <v>100</v>
      </c>
      <c r="J13" s="76"/>
    </row>
    <row r="14" spans="1:11" s="73" customFormat="1" ht="51" customHeight="1">
      <c r="A14" s="142"/>
      <c r="B14" s="142"/>
      <c r="C14" s="142"/>
      <c r="D14" s="143"/>
      <c r="E14" s="71" t="s">
        <v>101</v>
      </c>
      <c r="F14" s="68">
        <v>2021</v>
      </c>
      <c r="G14" s="68">
        <v>20000</v>
      </c>
      <c r="H14" s="68">
        <f>G14</f>
        <v>20000</v>
      </c>
      <c r="I14" s="68">
        <v>100</v>
      </c>
      <c r="J14" s="76"/>
    </row>
    <row r="15" spans="1:11" s="73" customFormat="1" ht="23.25" customHeight="1">
      <c r="A15" s="142"/>
      <c r="B15" s="142"/>
      <c r="C15" s="142"/>
      <c r="D15" s="143"/>
      <c r="E15" s="71" t="s">
        <v>93</v>
      </c>
      <c r="F15" s="68">
        <v>2021</v>
      </c>
      <c r="G15" s="68">
        <v>11000</v>
      </c>
      <c r="H15" s="68">
        <f>G15</f>
        <v>11000</v>
      </c>
      <c r="I15" s="68">
        <v>100</v>
      </c>
    </row>
    <row r="16" spans="1:11" s="73" customFormat="1" ht="51.75" customHeight="1">
      <c r="A16" s="142"/>
      <c r="B16" s="142"/>
      <c r="C16" s="142"/>
      <c r="D16" s="143"/>
      <c r="E16" s="71" t="s">
        <v>103</v>
      </c>
      <c r="F16" s="68">
        <v>2021</v>
      </c>
      <c r="G16" s="68">
        <v>8200</v>
      </c>
      <c r="H16" s="68">
        <f>G16</f>
        <v>8200</v>
      </c>
      <c r="I16" s="68">
        <v>100</v>
      </c>
    </row>
    <row r="17" spans="1:11" s="29" customFormat="1" ht="94.5" customHeight="1">
      <c r="A17" s="142"/>
      <c r="B17" s="142"/>
      <c r="C17" s="142"/>
      <c r="D17" s="143"/>
      <c r="E17" s="71" t="s">
        <v>94</v>
      </c>
      <c r="F17" s="68">
        <v>2021</v>
      </c>
      <c r="G17" s="68">
        <v>10000</v>
      </c>
      <c r="H17" s="68">
        <f t="shared" si="0"/>
        <v>10000</v>
      </c>
      <c r="I17" s="68">
        <v>100</v>
      </c>
      <c r="J17" s="76"/>
    </row>
    <row r="18" spans="1:11" s="29" customFormat="1" ht="99" customHeight="1">
      <c r="A18" s="142"/>
      <c r="B18" s="142"/>
      <c r="C18" s="142"/>
      <c r="D18" s="143"/>
      <c r="E18" s="71" t="s">
        <v>96</v>
      </c>
      <c r="F18" s="68">
        <v>2021</v>
      </c>
      <c r="G18" s="68">
        <v>10000</v>
      </c>
      <c r="H18" s="68">
        <f t="shared" si="0"/>
        <v>10000</v>
      </c>
      <c r="I18" s="68">
        <v>100</v>
      </c>
      <c r="J18" s="76"/>
    </row>
    <row r="19" spans="1:11" ht="20.25" customHeight="1">
      <c r="A19" s="26" t="s">
        <v>68</v>
      </c>
      <c r="B19" s="26" t="s">
        <v>66</v>
      </c>
      <c r="C19" s="114"/>
      <c r="D19" s="104" t="s">
        <v>67</v>
      </c>
      <c r="E19" s="9"/>
      <c r="F19" s="7" t="s">
        <v>25</v>
      </c>
      <c r="G19" s="7" t="s">
        <v>25</v>
      </c>
      <c r="H19" s="37">
        <f>H20+H21+H22+H23+H24+H25</f>
        <v>212000</v>
      </c>
      <c r="I19" s="7" t="s">
        <v>25</v>
      </c>
    </row>
    <row r="20" spans="1:11" s="39" customFormat="1" ht="33" customHeight="1">
      <c r="A20" s="170" t="s">
        <v>69</v>
      </c>
      <c r="B20" s="170" t="s">
        <v>70</v>
      </c>
      <c r="C20" s="170" t="s">
        <v>19</v>
      </c>
      <c r="D20" s="172" t="s">
        <v>71</v>
      </c>
      <c r="E20" s="42" t="s">
        <v>113</v>
      </c>
      <c r="F20" s="122">
        <v>2021</v>
      </c>
      <c r="G20" s="122">
        <v>48000</v>
      </c>
      <c r="H20" s="68">
        <f t="shared" ref="H20:H25" si="1">G20</f>
        <v>48000</v>
      </c>
      <c r="I20" s="122">
        <v>100</v>
      </c>
    </row>
    <row r="21" spans="1:11" s="69" customFormat="1" ht="33" customHeight="1">
      <c r="A21" s="170"/>
      <c r="B21" s="170"/>
      <c r="C21" s="170"/>
      <c r="D21" s="172"/>
      <c r="E21" s="71" t="s">
        <v>112</v>
      </c>
      <c r="F21" s="68">
        <v>2021</v>
      </c>
      <c r="G21" s="68">
        <v>48000</v>
      </c>
      <c r="H21" s="68">
        <f t="shared" si="1"/>
        <v>48000</v>
      </c>
      <c r="I21" s="68">
        <v>100</v>
      </c>
    </row>
    <row r="22" spans="1:11" s="69" customFormat="1" ht="26.25" customHeight="1">
      <c r="A22" s="170"/>
      <c r="B22" s="170"/>
      <c r="C22" s="170"/>
      <c r="D22" s="172"/>
      <c r="E22" s="71" t="s">
        <v>111</v>
      </c>
      <c r="F22" s="68">
        <v>2021</v>
      </c>
      <c r="G22" s="68">
        <v>18000</v>
      </c>
      <c r="H22" s="68">
        <f t="shared" si="1"/>
        <v>18000</v>
      </c>
      <c r="I22" s="68">
        <v>100</v>
      </c>
    </row>
    <row r="23" spans="1:11" s="69" customFormat="1" ht="33" customHeight="1">
      <c r="A23" s="170"/>
      <c r="B23" s="170"/>
      <c r="C23" s="170"/>
      <c r="D23" s="172"/>
      <c r="E23" s="71" t="s">
        <v>102</v>
      </c>
      <c r="F23" s="68">
        <v>2021</v>
      </c>
      <c r="G23" s="68">
        <v>21000</v>
      </c>
      <c r="H23" s="68">
        <f>G23</f>
        <v>21000</v>
      </c>
      <c r="I23" s="68">
        <v>100</v>
      </c>
    </row>
    <row r="24" spans="1:11" s="69" customFormat="1" ht="33" customHeight="1">
      <c r="A24" s="171"/>
      <c r="B24" s="171"/>
      <c r="C24" s="170"/>
      <c r="D24" s="172"/>
      <c r="E24" s="71" t="s">
        <v>97</v>
      </c>
      <c r="F24" s="68">
        <v>2021</v>
      </c>
      <c r="G24" s="68">
        <v>28000</v>
      </c>
      <c r="H24" s="68">
        <f t="shared" si="1"/>
        <v>28000</v>
      </c>
      <c r="I24" s="68">
        <v>100</v>
      </c>
    </row>
    <row r="25" spans="1:11" s="69" customFormat="1" ht="24.75" customHeight="1">
      <c r="A25" s="171"/>
      <c r="B25" s="171"/>
      <c r="C25" s="170"/>
      <c r="D25" s="172"/>
      <c r="E25" s="71" t="s">
        <v>98</v>
      </c>
      <c r="F25" s="68">
        <v>2021</v>
      </c>
      <c r="G25" s="68">
        <v>49000</v>
      </c>
      <c r="H25" s="68">
        <f t="shared" si="1"/>
        <v>49000</v>
      </c>
      <c r="I25" s="68">
        <v>100</v>
      </c>
    </row>
    <row r="26" spans="1:11" ht="18.75" customHeight="1">
      <c r="A26" s="6" t="s">
        <v>22</v>
      </c>
      <c r="B26" s="113" t="s">
        <v>23</v>
      </c>
      <c r="C26" s="113"/>
      <c r="D26" s="173" t="s">
        <v>24</v>
      </c>
      <c r="E26" s="174"/>
      <c r="F26" s="7" t="s">
        <v>25</v>
      </c>
      <c r="G26" s="7" t="s">
        <v>25</v>
      </c>
      <c r="H26" s="37">
        <f>H27+H28+H29+H30</f>
        <v>292919</v>
      </c>
      <c r="I26" s="7" t="s">
        <v>25</v>
      </c>
    </row>
    <row r="27" spans="1:11" s="29" customFormat="1" ht="39" customHeight="1">
      <c r="A27" s="11" t="s">
        <v>17</v>
      </c>
      <c r="B27" s="120" t="s">
        <v>18</v>
      </c>
      <c r="C27" s="120" t="s">
        <v>19</v>
      </c>
      <c r="D27" s="43" t="s">
        <v>21</v>
      </c>
      <c r="E27" s="40" t="s">
        <v>43</v>
      </c>
      <c r="F27" s="122">
        <v>2021</v>
      </c>
      <c r="G27" s="122">
        <v>138214</v>
      </c>
      <c r="H27" s="68">
        <f>G27</f>
        <v>138214</v>
      </c>
      <c r="I27" s="68">
        <v>100</v>
      </c>
    </row>
    <row r="28" spans="1:11" s="27" customFormat="1" ht="63" customHeight="1">
      <c r="A28" s="175" t="s">
        <v>46</v>
      </c>
      <c r="B28" s="175" t="s">
        <v>45</v>
      </c>
      <c r="C28" s="175" t="s">
        <v>28</v>
      </c>
      <c r="D28" s="176" t="s">
        <v>47</v>
      </c>
      <c r="E28" s="42" t="s">
        <v>117</v>
      </c>
      <c r="F28" s="122">
        <v>2021</v>
      </c>
      <c r="G28" s="122">
        <f>59000-22295</f>
        <v>36705</v>
      </c>
      <c r="H28" s="122">
        <f>G28</f>
        <v>36705</v>
      </c>
      <c r="I28" s="122">
        <v>100</v>
      </c>
      <c r="J28" s="29"/>
      <c r="K28" s="29"/>
    </row>
    <row r="29" spans="1:11" s="27" customFormat="1" ht="36.75" customHeight="1">
      <c r="A29" s="175"/>
      <c r="B29" s="175"/>
      <c r="C29" s="175"/>
      <c r="D29" s="176"/>
      <c r="E29" s="42" t="s">
        <v>120</v>
      </c>
      <c r="F29" s="122">
        <v>2021</v>
      </c>
      <c r="G29" s="122">
        <v>59000</v>
      </c>
      <c r="H29" s="122">
        <f>G29</f>
        <v>59000</v>
      </c>
      <c r="I29" s="122">
        <v>100</v>
      </c>
      <c r="J29" s="29"/>
      <c r="K29" s="29"/>
    </row>
    <row r="30" spans="1:11" s="73" customFormat="1" ht="70.5" customHeight="1">
      <c r="A30" s="175"/>
      <c r="B30" s="175"/>
      <c r="C30" s="175"/>
      <c r="D30" s="176"/>
      <c r="E30" s="71" t="s">
        <v>100</v>
      </c>
      <c r="F30" s="68">
        <v>2021</v>
      </c>
      <c r="G30" s="68">
        <f>59000</f>
        <v>59000</v>
      </c>
      <c r="H30" s="68">
        <f>G30</f>
        <v>59000</v>
      </c>
      <c r="I30" s="68">
        <v>100</v>
      </c>
    </row>
    <row r="31" spans="1:11" s="63" customFormat="1" ht="24.75" customHeight="1">
      <c r="A31" s="177" t="s">
        <v>77</v>
      </c>
      <c r="B31" s="178"/>
      <c r="C31" s="178"/>
      <c r="D31" s="179" t="s">
        <v>72</v>
      </c>
      <c r="E31" s="180"/>
      <c r="F31" s="61" t="s">
        <v>25</v>
      </c>
      <c r="G31" s="61" t="s">
        <v>25</v>
      </c>
      <c r="H31" s="62">
        <f>H32+H33+H34</f>
        <v>268900</v>
      </c>
      <c r="I31" s="61" t="s">
        <v>25</v>
      </c>
    </row>
    <row r="32" spans="1:11" s="69" customFormat="1" ht="36" customHeight="1">
      <c r="A32" s="181" t="s">
        <v>80</v>
      </c>
      <c r="B32" s="181" t="s">
        <v>87</v>
      </c>
      <c r="C32" s="181" t="s">
        <v>88</v>
      </c>
      <c r="D32" s="183" t="s">
        <v>89</v>
      </c>
      <c r="E32" s="71" t="s">
        <v>92</v>
      </c>
      <c r="F32" s="67">
        <v>2021</v>
      </c>
      <c r="G32" s="67">
        <v>49000</v>
      </c>
      <c r="H32" s="68">
        <f>G32</f>
        <v>49000</v>
      </c>
      <c r="I32" s="67">
        <v>100</v>
      </c>
    </row>
    <row r="33" spans="1:11" s="69" customFormat="1" ht="37.5" customHeight="1">
      <c r="A33" s="182"/>
      <c r="B33" s="182"/>
      <c r="C33" s="182"/>
      <c r="D33" s="184"/>
      <c r="E33" s="71" t="s">
        <v>91</v>
      </c>
      <c r="F33" s="67">
        <v>2021</v>
      </c>
      <c r="G33" s="67">
        <v>170000</v>
      </c>
      <c r="H33" s="68">
        <f>G33</f>
        <v>170000</v>
      </c>
      <c r="I33" s="67">
        <v>100</v>
      </c>
    </row>
    <row r="34" spans="1:11" s="39" customFormat="1" ht="36.75" customHeight="1">
      <c r="A34" s="121" t="s">
        <v>73</v>
      </c>
      <c r="B34" s="121" t="s">
        <v>74</v>
      </c>
      <c r="C34" s="121" t="s">
        <v>75</v>
      </c>
      <c r="D34" s="123" t="s">
        <v>76</v>
      </c>
      <c r="E34" s="42" t="s">
        <v>118</v>
      </c>
      <c r="F34" s="122">
        <v>2021</v>
      </c>
      <c r="G34" s="122">
        <v>49900</v>
      </c>
      <c r="H34" s="68">
        <f>G34</f>
        <v>49900</v>
      </c>
      <c r="I34" s="122">
        <v>100</v>
      </c>
    </row>
    <row r="35" spans="1:11" s="63" customFormat="1" ht="24.75" customHeight="1">
      <c r="A35" s="177" t="s">
        <v>78</v>
      </c>
      <c r="B35" s="178"/>
      <c r="C35" s="178"/>
      <c r="D35" s="188" t="s">
        <v>83</v>
      </c>
      <c r="E35" s="189"/>
      <c r="F35" s="61" t="s">
        <v>25</v>
      </c>
      <c r="G35" s="61" t="s">
        <v>25</v>
      </c>
      <c r="H35" s="61">
        <f>H37</f>
        <v>36063</v>
      </c>
      <c r="I35" s="61" t="s">
        <v>25</v>
      </c>
    </row>
    <row r="36" spans="1:11" s="69" customFormat="1" ht="33" customHeight="1">
      <c r="A36" s="70" t="s">
        <v>84</v>
      </c>
      <c r="B36" s="70" t="s">
        <v>85</v>
      </c>
      <c r="C36" s="70" t="s">
        <v>84</v>
      </c>
      <c r="D36" s="105" t="s">
        <v>116</v>
      </c>
      <c r="E36" s="71"/>
      <c r="F36" s="67" t="s">
        <v>25</v>
      </c>
      <c r="G36" s="67" t="s">
        <v>25</v>
      </c>
      <c r="H36" s="67">
        <f>H37</f>
        <v>36063</v>
      </c>
      <c r="I36" s="67" t="s">
        <v>25</v>
      </c>
    </row>
    <row r="37" spans="1:11" s="69" customFormat="1" ht="66.75" customHeight="1">
      <c r="A37" s="70" t="s">
        <v>79</v>
      </c>
      <c r="B37" s="70">
        <v>3104</v>
      </c>
      <c r="C37" s="85" t="s">
        <v>86</v>
      </c>
      <c r="D37" s="75" t="s">
        <v>82</v>
      </c>
      <c r="E37" s="71" t="s">
        <v>90</v>
      </c>
      <c r="F37" s="68">
        <v>2021</v>
      </c>
      <c r="G37" s="68">
        <v>36063</v>
      </c>
      <c r="H37" s="68">
        <f>G37</f>
        <v>36063</v>
      </c>
      <c r="I37" s="68">
        <v>100</v>
      </c>
      <c r="J37" s="72"/>
      <c r="K37" s="87"/>
    </row>
    <row r="38" spans="1:11" s="29" customFormat="1" ht="20.25" hidden="1" customHeight="1">
      <c r="A38" s="177"/>
      <c r="B38" s="178"/>
      <c r="C38" s="178"/>
      <c r="D38" s="186"/>
      <c r="E38" s="187"/>
      <c r="F38" s="61"/>
      <c r="G38" s="61"/>
      <c r="H38" s="61"/>
      <c r="I38" s="61"/>
      <c r="K38" s="88"/>
    </row>
    <row r="39" spans="1:11" s="29" customFormat="1" ht="84.75" hidden="1" customHeight="1">
      <c r="A39" s="106"/>
      <c r="B39" s="106"/>
      <c r="C39" s="106"/>
      <c r="D39" s="123"/>
      <c r="E39" s="49"/>
      <c r="F39" s="122"/>
      <c r="G39" s="122"/>
      <c r="H39" s="68"/>
      <c r="I39" s="122"/>
      <c r="K39" s="89"/>
    </row>
    <row r="40" spans="1:11" s="79" customFormat="1" ht="26.25" customHeight="1">
      <c r="A40" s="107"/>
      <c r="B40" s="108">
        <v>11</v>
      </c>
      <c r="C40" s="107"/>
      <c r="D40" s="185" t="s">
        <v>104</v>
      </c>
      <c r="E40" s="180"/>
      <c r="F40" s="61" t="s">
        <v>25</v>
      </c>
      <c r="G40" s="61" t="s">
        <v>25</v>
      </c>
      <c r="H40" s="78">
        <f>H41</f>
        <v>14400</v>
      </c>
      <c r="I40" s="67" t="s">
        <v>25</v>
      </c>
      <c r="K40" s="80"/>
    </row>
    <row r="41" spans="1:11" s="74" customFormat="1" ht="20.25" customHeight="1">
      <c r="A41" s="117" t="s">
        <v>84</v>
      </c>
      <c r="B41" s="117" t="s">
        <v>105</v>
      </c>
      <c r="C41" s="117" t="s">
        <v>84</v>
      </c>
      <c r="D41" s="110" t="s">
        <v>115</v>
      </c>
      <c r="E41" s="49"/>
      <c r="F41" s="67" t="s">
        <v>25</v>
      </c>
      <c r="G41" s="67" t="s">
        <v>25</v>
      </c>
      <c r="H41" s="31">
        <f>H42</f>
        <v>14400</v>
      </c>
      <c r="I41" s="67" t="s">
        <v>25</v>
      </c>
      <c r="K41" s="81"/>
    </row>
    <row r="42" spans="1:11" s="83" customFormat="1" ht="33" customHeight="1">
      <c r="A42" s="111" t="s">
        <v>106</v>
      </c>
      <c r="B42" s="111" t="s">
        <v>107</v>
      </c>
      <c r="C42" s="111" t="s">
        <v>108</v>
      </c>
      <c r="D42" s="112" t="s">
        <v>109</v>
      </c>
      <c r="E42" s="86" t="s">
        <v>110</v>
      </c>
      <c r="F42" s="82">
        <v>2021</v>
      </c>
      <c r="G42" s="82">
        <v>14400</v>
      </c>
      <c r="H42" s="82">
        <f>G42</f>
        <v>14400</v>
      </c>
      <c r="I42" s="82">
        <v>100</v>
      </c>
      <c r="J42" s="103"/>
      <c r="K42" s="84"/>
    </row>
    <row r="43" spans="1:11" s="12" customFormat="1" ht="18.75" customHeight="1">
      <c r="A43" s="50" t="s">
        <v>36</v>
      </c>
      <c r="B43" s="50" t="s">
        <v>36</v>
      </c>
      <c r="C43" s="50" t="s">
        <v>36</v>
      </c>
      <c r="D43" s="23" t="s">
        <v>37</v>
      </c>
      <c r="E43" s="7" t="s">
        <v>36</v>
      </c>
      <c r="F43" s="7" t="s">
        <v>36</v>
      </c>
      <c r="G43" s="7" t="s">
        <v>36</v>
      </c>
      <c r="H43" s="51">
        <f>H9+H31+H35+H38+H40</f>
        <v>1004003</v>
      </c>
      <c r="I43" s="7" t="s">
        <v>36</v>
      </c>
      <c r="J43" s="52"/>
      <c r="K43" s="52"/>
    </row>
    <row r="44" spans="1:11" ht="27.75" customHeight="1">
      <c r="A44" s="53"/>
      <c r="B44" s="53"/>
      <c r="C44" s="53"/>
      <c r="D44" s="54"/>
      <c r="E44" s="14"/>
      <c r="F44" s="13"/>
      <c r="G44" s="13"/>
      <c r="H44" s="90"/>
      <c r="I44" s="13"/>
      <c r="J44" s="60"/>
    </row>
    <row r="45" spans="1:11" ht="30" customHeight="1">
      <c r="H45" s="91"/>
    </row>
    <row r="46" spans="1:11" s="15" customFormat="1" ht="16.5">
      <c r="B46" s="59" t="s">
        <v>44</v>
      </c>
      <c r="E46" s="16" t="s">
        <v>38</v>
      </c>
      <c r="F46" s="17"/>
      <c r="I46" s="17"/>
    </row>
    <row r="49" spans="7:8">
      <c r="H49" s="34">
        <v>1004003</v>
      </c>
    </row>
    <row r="50" spans="7:8">
      <c r="G50" s="1" t="s">
        <v>20</v>
      </c>
      <c r="H50" s="92">
        <f>H43</f>
        <v>1004003</v>
      </c>
    </row>
    <row r="51" spans="7:8">
      <c r="H51" s="93">
        <f>H50-H49</f>
        <v>0</v>
      </c>
    </row>
    <row r="55" spans="7:8">
      <c r="H55" s="94"/>
    </row>
    <row r="56" spans="7:8">
      <c r="H56" s="95"/>
    </row>
  </sheetData>
  <mergeCells count="32">
    <mergeCell ref="A35:C35"/>
    <mergeCell ref="D35:E35"/>
    <mergeCell ref="A38:C38"/>
    <mergeCell ref="D38:E38"/>
    <mergeCell ref="D40:E40"/>
    <mergeCell ref="A31:C31"/>
    <mergeCell ref="D31:E31"/>
    <mergeCell ref="A32:A33"/>
    <mergeCell ref="B32:B33"/>
    <mergeCell ref="C32:C33"/>
    <mergeCell ref="D32:D33"/>
    <mergeCell ref="A28:A30"/>
    <mergeCell ref="B28:B30"/>
    <mergeCell ref="C28:C30"/>
    <mergeCell ref="D28:D30"/>
    <mergeCell ref="A5:I5"/>
    <mergeCell ref="A9:C9"/>
    <mergeCell ref="A13:A18"/>
    <mergeCell ref="B13:B18"/>
    <mergeCell ref="C13:C18"/>
    <mergeCell ref="D13:D18"/>
    <mergeCell ref="A20:A25"/>
    <mergeCell ref="B20:B25"/>
    <mergeCell ref="C20:C25"/>
    <mergeCell ref="D20:D25"/>
    <mergeCell ref="D26:E26"/>
    <mergeCell ref="F4:I4"/>
    <mergeCell ref="F1:I1"/>
    <mergeCell ref="A2:B2"/>
    <mergeCell ref="F2:I2"/>
    <mergeCell ref="A3:B3"/>
    <mergeCell ref="F3:I3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3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 6.1 (26.08.)</vt:lpstr>
      <vt:lpstr>д 6.1 (23.09)</vt:lpstr>
      <vt:lpstr>д 6.1 (07.10)</vt:lpstr>
      <vt:lpstr>'д 6.1 (07.10)'!Область_печати</vt:lpstr>
      <vt:lpstr>'д 6.1 (23.09)'!Область_печати</vt:lpstr>
      <vt:lpstr>'д 6.1 (26.08.)'!Область_печати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2021-09-27T05:19:56Z</cp:lastPrinted>
  <dcterms:created xsi:type="dcterms:W3CDTF">2021-01-15T11:24:52Z</dcterms:created>
  <dcterms:modified xsi:type="dcterms:W3CDTF">2021-10-12T11:17:01Z</dcterms:modified>
</cp:coreProperties>
</file>