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15480" windowHeight="11640"/>
  </bookViews>
  <sheets>
    <sheet name="початк" sheetId="5" r:id="rId1"/>
  </sheets>
  <definedNames>
    <definedName name="_xlnm.Print_Titles" localSheetId="0">початк!$A:$C</definedName>
    <definedName name="_xlnm.Print_Area" localSheetId="0">початк!$A$1:$I$107</definedName>
  </definedNames>
  <calcPr calcId="125725"/>
</workbook>
</file>

<file path=xl/calcChain.xml><?xml version="1.0" encoding="utf-8"?>
<calcChain xmlns="http://schemas.openxmlformats.org/spreadsheetml/2006/main">
  <c r="F76" i="5"/>
  <c r="F105" s="1"/>
  <c r="G105"/>
  <c r="I104"/>
  <c r="H104"/>
  <c r="I103"/>
  <c r="H103"/>
  <c r="I102"/>
  <c r="H102"/>
  <c r="I101"/>
  <c r="H101"/>
  <c r="I100"/>
  <c r="H100"/>
  <c r="I99"/>
  <c r="H99"/>
  <c r="I98"/>
  <c r="H98"/>
  <c r="I97"/>
  <c r="H97"/>
  <c r="I96"/>
  <c r="H96"/>
  <c r="I95"/>
  <c r="H95"/>
  <c r="I94"/>
  <c r="H94"/>
  <c r="I93"/>
  <c r="H93"/>
  <c r="I92"/>
  <c r="H92"/>
  <c r="I91"/>
  <c r="H91"/>
  <c r="I90"/>
  <c r="H90"/>
  <c r="I89"/>
  <c r="H89"/>
  <c r="I88"/>
  <c r="H88"/>
  <c r="I87"/>
  <c r="H87"/>
  <c r="I86"/>
  <c r="H86"/>
  <c r="I85"/>
  <c r="H85"/>
  <c r="I84"/>
  <c r="H84"/>
  <c r="I83"/>
  <c r="H83"/>
  <c r="I82"/>
  <c r="H82"/>
  <c r="I81"/>
  <c r="H81"/>
  <c r="I80"/>
  <c r="H80"/>
  <c r="I79"/>
  <c r="H79"/>
  <c r="I78"/>
  <c r="H78"/>
  <c r="I76"/>
  <c r="I75"/>
  <c r="H75"/>
  <c r="I74"/>
  <c r="H74"/>
  <c r="G73"/>
  <c r="H73" s="1"/>
  <c r="F73"/>
  <c r="I72"/>
  <c r="H72"/>
  <c r="I71"/>
  <c r="H71"/>
  <c r="I70"/>
  <c r="H70"/>
  <c r="I69"/>
  <c r="H69"/>
  <c r="I68"/>
  <c r="H68"/>
  <c r="I67"/>
  <c r="H67"/>
  <c r="I66"/>
  <c r="H66"/>
  <c r="I65"/>
  <c r="H65"/>
  <c r="I63"/>
  <c r="H63"/>
  <c r="I62"/>
  <c r="H62"/>
  <c r="I61"/>
  <c r="H61"/>
  <c r="I60"/>
  <c r="H60"/>
  <c r="I59"/>
  <c r="H59"/>
  <c r="I58"/>
  <c r="H58"/>
  <c r="I57"/>
  <c r="H57"/>
  <c r="I56"/>
  <c r="H56"/>
  <c r="I55"/>
  <c r="H55"/>
  <c r="I54"/>
  <c r="H54"/>
  <c r="I53"/>
  <c r="H53"/>
  <c r="I52"/>
  <c r="H52"/>
  <c r="I51"/>
  <c r="H51"/>
  <c r="I49"/>
  <c r="H49"/>
  <c r="I48"/>
  <c r="H48"/>
  <c r="I47"/>
  <c r="H47"/>
  <c r="I46"/>
  <c r="H46"/>
  <c r="G45"/>
  <c r="H45" s="1"/>
  <c r="I44"/>
  <c r="H44"/>
  <c r="I43"/>
  <c r="H43"/>
  <c r="I42"/>
  <c r="H42"/>
  <c r="I41"/>
  <c r="H41"/>
  <c r="I40"/>
  <c r="H40"/>
  <c r="I39"/>
  <c r="H39"/>
  <c r="I38"/>
  <c r="H38"/>
  <c r="I37"/>
  <c r="H37"/>
  <c r="I36"/>
  <c r="H36"/>
  <c r="I35"/>
  <c r="H35"/>
  <c r="I34"/>
  <c r="H34"/>
  <c r="I33"/>
  <c r="H33"/>
  <c r="I32"/>
  <c r="H32"/>
  <c r="I31"/>
  <c r="H31"/>
  <c r="I30"/>
  <c r="H30"/>
  <c r="I29"/>
  <c r="H29"/>
  <c r="I28"/>
  <c r="H28"/>
  <c r="I27"/>
  <c r="H27"/>
  <c r="I26"/>
  <c r="H26"/>
  <c r="I25"/>
  <c r="H25"/>
  <c r="I24"/>
  <c r="H24"/>
  <c r="I23"/>
  <c r="H23"/>
  <c r="I22"/>
  <c r="H22"/>
  <c r="I21"/>
  <c r="H21"/>
  <c r="I20"/>
  <c r="H20"/>
  <c r="I19"/>
  <c r="H19"/>
  <c r="I18"/>
  <c r="H18"/>
  <c r="I17"/>
  <c r="H17"/>
  <c r="I16"/>
  <c r="H16"/>
  <c r="I15"/>
  <c r="H15"/>
  <c r="I14"/>
  <c r="H14"/>
  <c r="I13"/>
  <c r="H13"/>
  <c r="I12"/>
  <c r="H12"/>
  <c r="I11"/>
  <c r="H11"/>
  <c r="I10"/>
  <c r="H10"/>
  <c r="I8"/>
  <c r="H8"/>
  <c r="I7"/>
  <c r="H7"/>
  <c r="I73" l="1"/>
  <c r="H76"/>
  <c r="H105" s="1"/>
  <c r="I105"/>
  <c r="I45"/>
</calcChain>
</file>

<file path=xl/sharedStrings.xml><?xml version="1.0" encoding="utf-8"?>
<sst xmlns="http://schemas.openxmlformats.org/spreadsheetml/2006/main" count="114" uniqueCount="105">
  <si>
    <t>ККД</t>
  </si>
  <si>
    <t>Доходи</t>
  </si>
  <si>
    <t>м. Березань</t>
  </si>
  <si>
    <t>Поч.річн. план</t>
  </si>
  <si>
    <t>Уточн.річн. план</t>
  </si>
  <si>
    <t>+/-</t>
  </si>
  <si>
    <t>% викон.</t>
  </si>
  <si>
    <t>Податкові надходження  </t>
  </si>
  <si>
    <t>Податки на доходи, податки на прибуток, податки на збільшення ринкової вартості  </t>
  </si>
  <si>
    <t>Податок та збір на доходи фізичних осіб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</si>
  <si>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</si>
  <si>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 з грошового забезпечення, грошових винагород та інших виплат, одержаних військовослужбовцями та особами рядового і начальницького складу, що сплачується податковими агентами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</si>
  <si>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</si>
  <si>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Податок на доходи фізичних осіб, що сплачується фізичними особами за результатами річного декларування</t>
  </si>
  <si>
    <t>Податок на прибуток підприємств  </t>
  </si>
  <si>
    <t>Податок на прибуток підприємств та фінансових установ комунальної власності </t>
  </si>
  <si>
    <t>Внутрішні податки на товари та послуги  </t>
  </si>
  <si>
    <t>Пальне</t>
  </si>
  <si>
    <t>Акцизний податок з ввезених на митну територію України підакцизних товарів (продукції) </t>
  </si>
  <si>
    <t>Акцизний податок з реалізації суб`єктами господарювання роздрібної торгівлі підакцизних товарів</t>
  </si>
  <si>
    <t>Місцеві податки</t>
  </si>
  <si>
    <t>Податок на майно</t>
  </si>
  <si>
    <t>Податок на нерухоме майно, відмінне від земельної ділянки, сплачений фізичними особами, які є власниками об`єктів житлової нерухомості</t>
  </si>
  <si>
    <t>Податок на нерухоме майно, відмінне від земельної ділянки, сплачений фізичними особами, які є власниками об`єктів нежитлової нерухомості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</si>
  <si>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</t>
  </si>
  <si>
    <t>Земельний податок з фізичних осіб  </t>
  </si>
  <si>
    <t>Орендна плата з фізичних осіб  </t>
  </si>
  <si>
    <t>Туристичний збір </t>
  </si>
  <si>
    <t>Туристичний збір, сплачений фізичними особами </t>
  </si>
  <si>
    <t>Збір за провадження деяких видів підприємницької діяльності, що справлявся до 1 січня 2015 року</t>
  </si>
  <si>
    <t>Збір за провадження торговельної діяльності (роздрібна торгівля), сплачений фізичними особами, що справлявся до 1 січня 2015 року</t>
  </si>
  <si>
    <t>Єдиний податок  </t>
  </si>
  <si>
    <t>Єдиний податок з юридичних осіб </t>
  </si>
  <si>
    <t>Єдиний податок з фізичних осіб </t>
  </si>
  <si>
    <t>Неподаткові надходження  </t>
  </si>
  <si>
    <t>Доходи від власності та підприємницької діяльності  </t>
  </si>
  <si>
    <t>Частина чистого прибутку (доходу) державних або комунальних унітарних підприємств та їх об`єднань, що вилучається до відповідного бюджету, та дивіденди (дохід), нараховані на акції (частки, паї) господарських товариств, у статутних капіталах яких є держав</t>
  </si>
  <si>
    <t>Частина чистого прибутку (доходу) комунальних унітарних підприємств та їх об`єднань, що вилучається до відповідного місцевого бюджету</t>
  </si>
  <si>
    <t>Інші надходження  </t>
  </si>
  <si>
    <t>Адміністративні штрафи та інші санкції </t>
  </si>
  <si>
    <t>Адміністративні збори та платежі, доходи від некомерційної господарської діяльності </t>
  </si>
  <si>
    <t>Адміністративний збір за проведення державної реєстрації юридичних осіб, фізичних осіб – підприємців та громадських формувань</t>
  </si>
  <si>
    <t>Плата за надання інших адміністративних послуг</t>
  </si>
  <si>
    <t>Адміністративний збір за державну реєстрацію речових прав на нерухоме майно та їх обтяжень</t>
  </si>
  <si>
    <t>Державне мито  </t>
  </si>
  <si>
    <t>Державне мито, що сплачується за місцем розгляду та оформлення документів, у тому числі за оформлення документів на спадщину і дарування  </t>
  </si>
  <si>
    <t>Державне мито, пов`язане з видачею та оформленням закордонних паспортів (посвідок) та паспортів громадян України  </t>
  </si>
  <si>
    <t>Офіційні трансферти  </t>
  </si>
  <si>
    <t>Від органів державного управління  </t>
  </si>
  <si>
    <t>Субвенція з державного бюджету місцевим бюджетам на 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 (утримання будинків і споруд та прибудинкових тери</t>
  </si>
  <si>
    <t>Субвенція з державного бюджету місцевим бюджетам на надання пільг та житлових субсидій населенню на придбання твердого та рідкого пічного побутового палива і скрапленого газу </t>
  </si>
  <si>
    <t>Освітня субвенція з державного бюджету місцевим бюджетам</t>
  </si>
  <si>
    <t>Медична субвенція з державного бюджету місцевим бюджетам</t>
  </si>
  <si>
    <t>Інші субвенції </t>
  </si>
  <si>
    <t>Субвенція з державного бюджету місцевим бюджетам на виплату державної соціальної допомоги на дітей-сиріт та дітей, позбавлених батьківського піклування, грошового забезпечення батькам-вихователям і прийомним батькам за надання соціальних послуг у дитячих</t>
  </si>
  <si>
    <t>Всього без урахування трансферт</t>
  </si>
  <si>
    <t>Інші податки та збори </t>
  </si>
  <si>
    <t>Екологічний податок </t>
  </si>
  <si>
    <t>Надходження від викидів забруднюючих речовин в атмосферне повітря стаціонарними джерелами забруднення </t>
  </si>
  <si>
    <t>Надходження від розміщення відходів у спеціально відведених для цього місцях чи на об`єктах, крім розміщення окремих видів відходів як вторинної сировини </t>
  </si>
  <si>
    <t>Збір за забруднення навколишнього природного середовища  </t>
  </si>
  <si>
    <t>Надходження від сплати збору за забруднення навколишнього природного середовища фізичними особами  </t>
  </si>
  <si>
    <t>Власні надходження бюджетних установ  </t>
  </si>
  <si>
    <t>Надходження від плати за послуги, що надаються бюджетними установами згідно із законодавством </t>
  </si>
  <si>
    <t>Плата за послуги, що надаються бюджетними установами згідно з їх основною діяльністю </t>
  </si>
  <si>
    <t>Плата за оренду майна бюджетних установ  </t>
  </si>
  <si>
    <t>Інші джерела власних надходжень бюджетних установ  </t>
  </si>
  <si>
    <t>Благодійні внески, гранти та дарунки </t>
  </si>
  <si>
    <t>Кошти, що отримують бюджетні установи від підприємств, організацій, фізичних осіб та від інших бюджетних установ для виконання цільових заходів, у тому числі заходів з відчуження для суспільних потреб земельних ділянок та розміщених на них інших об`єктів</t>
  </si>
  <si>
    <t>Доходи від операцій з капіталом  </t>
  </si>
  <si>
    <t>Кошти від продажу землі і нематеріальних активів </t>
  </si>
  <si>
    <t>Кошти від продажу землі  </t>
  </si>
  <si>
    <t>Кошти від продажу земельних ділянок несільськогосподарського призначення, що перебувають у державній або комунальній власності, та земельних ділянок, які знаходяться на території Автономної Республіки Крим</t>
  </si>
  <si>
    <t>Цільові фонди  </t>
  </si>
  <si>
    <t>Орендна плата за землю  </t>
  </si>
  <si>
    <t xml:space="preserve">Транспортний податок </t>
  </si>
  <si>
    <t>Субвенції, всього:</t>
  </si>
  <si>
    <t>в т.ч.</t>
  </si>
  <si>
    <t xml:space="preserve"> СПЕЦІАЛЬНИЙ ФОНД</t>
  </si>
  <si>
    <t>ЗАГАЛЬНИЙ ФОНД</t>
  </si>
  <si>
    <t>Субвенції</t>
  </si>
  <si>
    <t>Податки та збори , не віднесені до інших категорій</t>
  </si>
  <si>
    <t>Виконання дохідної частини бюджету м.Березань</t>
  </si>
  <si>
    <t xml:space="preserve">                                       тис.грн</t>
  </si>
  <si>
    <t>Всього загального фонду</t>
  </si>
  <si>
    <t>Всього спеціального фонду</t>
  </si>
  <si>
    <t>РАЗОМ ДОХОДІВ</t>
  </si>
  <si>
    <t>Начальник фінансового управління</t>
  </si>
  <si>
    <t>тис.грн.</t>
  </si>
  <si>
    <t>Плата за землю</t>
  </si>
  <si>
    <t>Дотація з місцевого бюджету на здійснення переданих видатків з утримання закладів освіти та охорони здоров"я</t>
  </si>
  <si>
    <t>Акцизний податок з пального</t>
  </si>
  <si>
    <t>Податок на прибуток підприємств комун. власн.</t>
  </si>
  <si>
    <t>Рентна плата за користування надрами</t>
  </si>
  <si>
    <t>Цільові фонди, утворені органами місцевого самоврядування та місцевими органами виконавчої влади  </t>
  </si>
  <si>
    <t>плата за надання адміністративних послуг</t>
  </si>
  <si>
    <t>Медична субв.Баришівка</t>
  </si>
  <si>
    <t>Субвенція з державного бюджету місцевим бюджетам на формування інфраструктури об`єднаних територіальних громад</t>
  </si>
  <si>
    <t>Податок на нерухоме майно, відмінне від земельної ділянки</t>
  </si>
  <si>
    <t>Надходження коштів пайової участі</t>
  </si>
  <si>
    <t>Кошти від відчудження майна</t>
  </si>
  <si>
    <t>за 2019 рік</t>
  </si>
  <si>
    <t>Факт за 2019 рік</t>
  </si>
  <si>
    <t xml:space="preserve">План на 2019 рік                   </t>
  </si>
  <si>
    <t>Валентина МАТВІЄНКО</t>
  </si>
</sst>
</file>

<file path=xl/styles.xml><?xml version="1.0" encoding="utf-8"?>
<styleSheet xmlns="http://schemas.openxmlformats.org/spreadsheetml/2006/main">
  <numFmts count="2">
    <numFmt numFmtId="164" formatCode="#0.00"/>
    <numFmt numFmtId="165" formatCode="0.0"/>
  </numFmts>
  <fonts count="6">
    <font>
      <sz val="10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164" fontId="1" fillId="0" borderId="1" xfId="0" applyNumberFormat="1" applyFont="1" applyBorder="1"/>
    <xf numFmtId="165" fontId="1" fillId="0" borderId="1" xfId="0" applyNumberFormat="1" applyFont="1" applyBorder="1"/>
    <xf numFmtId="165" fontId="1" fillId="0" borderId="1" xfId="0" applyNumberFormat="1" applyFont="1" applyFill="1" applyBorder="1"/>
    <xf numFmtId="164" fontId="2" fillId="2" borderId="1" xfId="0" applyNumberFormat="1" applyFont="1" applyFill="1" applyBorder="1"/>
    <xf numFmtId="165" fontId="2" fillId="2" borderId="1" xfId="0" applyNumberFormat="1" applyFont="1" applyFill="1" applyBorder="1"/>
    <xf numFmtId="0" fontId="1" fillId="0" borderId="1" xfId="0" applyFont="1" applyBorder="1" applyAlignment="1">
      <alignment wrapText="1"/>
    </xf>
    <xf numFmtId="0" fontId="2" fillId="0" borderId="1" xfId="0" applyFont="1" applyBorder="1"/>
    <xf numFmtId="164" fontId="2" fillId="0" borderId="1" xfId="0" applyNumberFormat="1" applyFont="1" applyBorder="1"/>
    <xf numFmtId="165" fontId="2" fillId="0" borderId="1" xfId="0" applyNumberFormat="1" applyFont="1" applyBorder="1"/>
    <xf numFmtId="0" fontId="2" fillId="0" borderId="1" xfId="0" applyFont="1" applyBorder="1" applyAlignment="1">
      <alignment wrapText="1"/>
    </xf>
    <xf numFmtId="0" fontId="1" fillId="0" borderId="1" xfId="0" applyFont="1" applyBorder="1"/>
    <xf numFmtId="0" fontId="3" fillId="0" borderId="0" xfId="0" applyFont="1" applyAlignment="1">
      <alignment horizontal="center"/>
    </xf>
    <xf numFmtId="0" fontId="4" fillId="0" borderId="0" xfId="0" applyFont="1"/>
    <xf numFmtId="0" fontId="2" fillId="0" borderId="0" xfId="0" applyFont="1" applyAlignment="1">
      <alignment horizontal="center"/>
    </xf>
    <xf numFmtId="165" fontId="4" fillId="0" borderId="0" xfId="0" applyNumberFormat="1" applyFont="1"/>
    <xf numFmtId="0" fontId="1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/>
    </xf>
    <xf numFmtId="0" fontId="2" fillId="2" borderId="1" xfId="0" applyFont="1" applyFill="1" applyBorder="1"/>
    <xf numFmtId="0" fontId="1" fillId="0" borderId="1" xfId="0" applyFont="1" applyBorder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/>
    <xf numFmtId="0" fontId="1" fillId="0" borderId="1" xfId="0" applyFont="1" applyBorder="1" applyAlignment="1"/>
    <xf numFmtId="0" fontId="1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07"/>
  <sheetViews>
    <sheetView tabSelected="1" view="pageBreakPreview" topLeftCell="C99" zoomScaleSheetLayoutView="100" workbookViewId="0">
      <selection activeCell="A2" sqref="A2:L2"/>
    </sheetView>
  </sheetViews>
  <sheetFormatPr defaultRowHeight="12.75"/>
  <cols>
    <col min="1" max="1" width="5.7109375" style="13" hidden="1" customWidth="1"/>
    <col min="2" max="2" width="13.140625" style="13" hidden="1" customWidth="1"/>
    <col min="3" max="3" width="60.7109375" style="13" customWidth="1"/>
    <col min="4" max="5" width="13.85546875" style="13" hidden="1" customWidth="1"/>
    <col min="6" max="6" width="17.85546875" style="13" customWidth="1"/>
    <col min="7" max="7" width="17.140625" style="13" customWidth="1"/>
    <col min="8" max="8" width="15.7109375" style="13" customWidth="1"/>
    <col min="9" max="9" width="14.140625" style="13" customWidth="1"/>
    <col min="10" max="16384" width="9.140625" style="13"/>
  </cols>
  <sheetData>
    <row r="1" spans="1:12" hidden="1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</row>
    <row r="2" spans="1:12" ht="22.5">
      <c r="A2" s="27" t="s">
        <v>82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</row>
    <row r="3" spans="1:12" ht="18.75">
      <c r="A3" s="12"/>
      <c r="B3" s="12"/>
      <c r="C3" s="12"/>
      <c r="D3" s="12"/>
      <c r="E3" s="12"/>
      <c r="F3" s="14" t="s">
        <v>101</v>
      </c>
      <c r="G3" s="12"/>
      <c r="H3" s="12"/>
      <c r="I3" s="12"/>
      <c r="J3" s="12"/>
      <c r="K3" s="12"/>
      <c r="L3" s="12"/>
    </row>
    <row r="4" spans="1:12" ht="16.5" customHeight="1">
      <c r="A4" s="14" t="s">
        <v>83</v>
      </c>
      <c r="B4" s="12"/>
      <c r="C4" s="19"/>
      <c r="D4" s="12"/>
      <c r="E4" s="12"/>
      <c r="F4" s="12"/>
      <c r="G4" s="12"/>
      <c r="H4" s="12"/>
      <c r="I4" s="12" t="s">
        <v>88</v>
      </c>
      <c r="J4" s="12"/>
      <c r="K4" s="12"/>
      <c r="L4" s="12"/>
    </row>
    <row r="5" spans="1:12" ht="18.75" hidden="1" customHeight="1">
      <c r="A5" s="29"/>
      <c r="B5" s="24" t="s">
        <v>0</v>
      </c>
      <c r="C5" s="31" t="s">
        <v>1</v>
      </c>
      <c r="D5" s="22" t="s">
        <v>2</v>
      </c>
      <c r="E5" s="23"/>
      <c r="F5" s="23"/>
      <c r="G5" s="23"/>
      <c r="H5" s="23"/>
      <c r="I5" s="23"/>
    </row>
    <row r="6" spans="1:12" ht="28.5" customHeight="1">
      <c r="A6" s="29"/>
      <c r="B6" s="30"/>
      <c r="C6" s="32"/>
      <c r="D6" s="17" t="s">
        <v>3</v>
      </c>
      <c r="E6" s="17" t="s">
        <v>4</v>
      </c>
      <c r="F6" s="17" t="s">
        <v>103</v>
      </c>
      <c r="G6" s="17" t="s">
        <v>102</v>
      </c>
      <c r="H6" s="18" t="s">
        <v>5</v>
      </c>
      <c r="I6" s="18" t="s">
        <v>6</v>
      </c>
    </row>
    <row r="7" spans="1:12" ht="18.75" hidden="1">
      <c r="A7" s="11"/>
      <c r="B7" s="11">
        <v>10000000</v>
      </c>
      <c r="C7" s="11" t="s">
        <v>7</v>
      </c>
      <c r="D7" s="1">
        <v>51721</v>
      </c>
      <c r="E7" s="1">
        <v>51721</v>
      </c>
      <c r="F7" s="1">
        <v>11023.2</v>
      </c>
      <c r="G7" s="1">
        <v>14101.352530000002</v>
      </c>
      <c r="H7" s="1">
        <f t="shared" ref="H7:H76" si="0">G7-F7</f>
        <v>3078.1525300000012</v>
      </c>
      <c r="I7" s="1">
        <f t="shared" ref="I7:I76" si="1">IF(F7=0,0,G7/F7*100)</f>
        <v>127.92430991000798</v>
      </c>
    </row>
    <row r="8" spans="1:12" ht="18.75" hidden="1">
      <c r="A8" s="11"/>
      <c r="B8" s="11">
        <v>11000000</v>
      </c>
      <c r="C8" s="11" t="s">
        <v>8</v>
      </c>
      <c r="D8" s="1">
        <v>24820</v>
      </c>
      <c r="E8" s="1">
        <v>24820</v>
      </c>
      <c r="F8" s="1">
        <v>5108</v>
      </c>
      <c r="G8" s="1">
        <v>6771.4878300000009</v>
      </c>
      <c r="H8" s="1">
        <f t="shared" si="0"/>
        <v>1663.4878300000009</v>
      </c>
      <c r="I8" s="1">
        <f t="shared" si="1"/>
        <v>132.56632400156619</v>
      </c>
    </row>
    <row r="9" spans="1:12" ht="18.75">
      <c r="A9" s="11"/>
      <c r="B9" s="11"/>
      <c r="C9" s="24" t="s">
        <v>79</v>
      </c>
      <c r="D9" s="25"/>
      <c r="E9" s="25"/>
      <c r="F9" s="25"/>
      <c r="G9" s="25"/>
      <c r="H9" s="25"/>
      <c r="I9" s="26"/>
    </row>
    <row r="10" spans="1:12" ht="27" customHeight="1">
      <c r="A10" s="11"/>
      <c r="B10" s="11">
        <v>11010000</v>
      </c>
      <c r="C10" s="11" t="s">
        <v>9</v>
      </c>
      <c r="D10" s="1">
        <v>24800</v>
      </c>
      <c r="E10" s="1">
        <v>24800</v>
      </c>
      <c r="F10" s="2">
        <v>53474.3</v>
      </c>
      <c r="G10" s="2">
        <v>72115.5</v>
      </c>
      <c r="H10" s="2">
        <f t="shared" si="0"/>
        <v>18641.199999999997</v>
      </c>
      <c r="I10" s="2">
        <f t="shared" si="1"/>
        <v>134.86011037077623</v>
      </c>
    </row>
    <row r="11" spans="1:12" ht="18.75" hidden="1">
      <c r="A11" s="11"/>
      <c r="B11" s="11">
        <v>11010100</v>
      </c>
      <c r="C11" s="11" t="s">
        <v>10</v>
      </c>
      <c r="D11" s="1">
        <v>23085</v>
      </c>
      <c r="E11" s="1">
        <v>23085</v>
      </c>
      <c r="F11" s="2">
        <v>4780</v>
      </c>
      <c r="G11" s="2">
        <v>6182.8473400000003</v>
      </c>
      <c r="H11" s="2">
        <f t="shared" si="0"/>
        <v>1402.8473400000003</v>
      </c>
      <c r="I11" s="2">
        <f t="shared" si="1"/>
        <v>129.34827071129709</v>
      </c>
    </row>
    <row r="12" spans="1:12" ht="18.75" hidden="1">
      <c r="A12" s="11"/>
      <c r="B12" s="11">
        <v>11010200</v>
      </c>
      <c r="C12" s="11" t="s">
        <v>11</v>
      </c>
      <c r="D12" s="1">
        <v>1400</v>
      </c>
      <c r="E12" s="1">
        <v>1400</v>
      </c>
      <c r="F12" s="2">
        <v>285</v>
      </c>
      <c r="G12" s="2">
        <v>469.19698</v>
      </c>
      <c r="H12" s="2">
        <f t="shared" si="0"/>
        <v>184.19698</v>
      </c>
      <c r="I12" s="2">
        <f t="shared" si="1"/>
        <v>164.63051929824562</v>
      </c>
    </row>
    <row r="13" spans="1:12" ht="18.75" hidden="1">
      <c r="A13" s="11"/>
      <c r="B13" s="11">
        <v>11010400</v>
      </c>
      <c r="C13" s="11" t="s">
        <v>12</v>
      </c>
      <c r="D13" s="1">
        <v>145</v>
      </c>
      <c r="E13" s="1">
        <v>145</v>
      </c>
      <c r="F13" s="2">
        <v>25</v>
      </c>
      <c r="G13" s="2">
        <v>33.276980000000002</v>
      </c>
      <c r="H13" s="2">
        <f t="shared" si="0"/>
        <v>8.2769800000000018</v>
      </c>
      <c r="I13" s="2">
        <f t="shared" si="1"/>
        <v>133.10792000000001</v>
      </c>
    </row>
    <row r="14" spans="1:12" ht="18.75" hidden="1">
      <c r="A14" s="11"/>
      <c r="B14" s="11">
        <v>11010500</v>
      </c>
      <c r="C14" s="11" t="s">
        <v>13</v>
      </c>
      <c r="D14" s="1">
        <v>170</v>
      </c>
      <c r="E14" s="1">
        <v>170</v>
      </c>
      <c r="F14" s="2">
        <v>15</v>
      </c>
      <c r="G14" s="2">
        <v>78.962530000000001</v>
      </c>
      <c r="H14" s="2">
        <f t="shared" si="0"/>
        <v>63.962530000000001</v>
      </c>
      <c r="I14" s="2">
        <f t="shared" si="1"/>
        <v>526.41686666666669</v>
      </c>
    </row>
    <row r="15" spans="1:12" ht="18.75" hidden="1">
      <c r="A15" s="11"/>
      <c r="B15" s="11">
        <v>11020000</v>
      </c>
      <c r="C15" s="11" t="s">
        <v>14</v>
      </c>
      <c r="D15" s="1">
        <v>20</v>
      </c>
      <c r="E15" s="1">
        <v>20</v>
      </c>
      <c r="F15" s="2">
        <v>3</v>
      </c>
      <c r="G15" s="2">
        <v>7.2039999999999997</v>
      </c>
      <c r="H15" s="2">
        <f t="shared" si="0"/>
        <v>4.2039999999999997</v>
      </c>
      <c r="I15" s="2">
        <f t="shared" si="1"/>
        <v>240.1333333333333</v>
      </c>
    </row>
    <row r="16" spans="1:12" ht="18.75" hidden="1">
      <c r="A16" s="11"/>
      <c r="B16" s="11">
        <v>11020200</v>
      </c>
      <c r="C16" s="11" t="s">
        <v>15</v>
      </c>
      <c r="D16" s="1">
        <v>20</v>
      </c>
      <c r="E16" s="1">
        <v>20</v>
      </c>
      <c r="F16" s="2">
        <v>10</v>
      </c>
      <c r="G16" s="2">
        <v>7.5</v>
      </c>
      <c r="H16" s="2">
        <f t="shared" si="0"/>
        <v>-2.5</v>
      </c>
      <c r="I16" s="2">
        <f t="shared" si="1"/>
        <v>75</v>
      </c>
    </row>
    <row r="17" spans="1:9" ht="18.75" hidden="1">
      <c r="A17" s="11"/>
      <c r="B17" s="11">
        <v>14000000</v>
      </c>
      <c r="C17" s="11" t="s">
        <v>16</v>
      </c>
      <c r="D17" s="1">
        <v>10345</v>
      </c>
      <c r="E17" s="1">
        <v>10345</v>
      </c>
      <c r="F17" s="2">
        <v>1935</v>
      </c>
      <c r="G17" s="2">
        <v>487</v>
      </c>
      <c r="H17" s="2">
        <f t="shared" si="0"/>
        <v>-1448</v>
      </c>
      <c r="I17" s="2">
        <f t="shared" si="1"/>
        <v>25.167958656330747</v>
      </c>
    </row>
    <row r="18" spans="1:9" ht="26.25" customHeight="1">
      <c r="A18" s="11"/>
      <c r="B18" s="11"/>
      <c r="C18" s="11" t="s">
        <v>92</v>
      </c>
      <c r="D18" s="1"/>
      <c r="E18" s="1"/>
      <c r="F18" s="2">
        <v>6.5</v>
      </c>
      <c r="G18" s="2">
        <v>22</v>
      </c>
      <c r="H18" s="2">
        <f t="shared" si="0"/>
        <v>15.5</v>
      </c>
      <c r="I18" s="2">
        <f t="shared" si="1"/>
        <v>338.46153846153845</v>
      </c>
    </row>
    <row r="19" spans="1:9" ht="27.75" customHeight="1">
      <c r="A19" s="11"/>
      <c r="B19" s="11"/>
      <c r="C19" s="11" t="s">
        <v>93</v>
      </c>
      <c r="D19" s="1"/>
      <c r="E19" s="1"/>
      <c r="F19" s="2">
        <v>0</v>
      </c>
      <c r="G19" s="2">
        <v>10.8</v>
      </c>
      <c r="H19" s="2">
        <f t="shared" si="0"/>
        <v>10.8</v>
      </c>
      <c r="I19" s="2">
        <f t="shared" si="1"/>
        <v>0</v>
      </c>
    </row>
    <row r="20" spans="1:9" ht="22.5" customHeight="1">
      <c r="A20" s="11"/>
      <c r="B20" s="11">
        <v>14020000</v>
      </c>
      <c r="C20" s="11" t="s">
        <v>91</v>
      </c>
      <c r="D20" s="1">
        <v>0</v>
      </c>
      <c r="E20" s="1">
        <v>0</v>
      </c>
      <c r="F20" s="2">
        <v>9460</v>
      </c>
      <c r="G20" s="2">
        <v>5339</v>
      </c>
      <c r="H20" s="2">
        <f t="shared" si="0"/>
        <v>-4121</v>
      </c>
      <c r="I20" s="2">
        <f t="shared" si="1"/>
        <v>56.437632135306558</v>
      </c>
    </row>
    <row r="21" spans="1:9" ht="18.75" hidden="1">
      <c r="A21" s="11"/>
      <c r="B21" s="11">
        <v>14021900</v>
      </c>
      <c r="C21" s="11" t="s">
        <v>17</v>
      </c>
      <c r="D21" s="1">
        <v>0</v>
      </c>
      <c r="E21" s="1">
        <v>0</v>
      </c>
      <c r="F21" s="2">
        <v>0</v>
      </c>
      <c r="G21" s="2">
        <v>395.53609</v>
      </c>
      <c r="H21" s="2">
        <f t="shared" si="0"/>
        <v>395.53609</v>
      </c>
      <c r="I21" s="2">
        <f t="shared" si="1"/>
        <v>0</v>
      </c>
    </row>
    <row r="22" spans="1:9" ht="0.75" hidden="1" customHeight="1">
      <c r="A22" s="11"/>
      <c r="B22" s="11">
        <v>14030000</v>
      </c>
      <c r="C22" s="11" t="s">
        <v>18</v>
      </c>
      <c r="D22" s="1">
        <v>0</v>
      </c>
      <c r="E22" s="1">
        <v>0</v>
      </c>
      <c r="F22" s="2">
        <v>1250</v>
      </c>
      <c r="G22" s="2">
        <v>0</v>
      </c>
      <c r="H22" s="2">
        <f t="shared" si="0"/>
        <v>-1250</v>
      </c>
      <c r="I22" s="2">
        <f t="shared" si="1"/>
        <v>0</v>
      </c>
    </row>
    <row r="23" spans="1:9" ht="18.75" hidden="1">
      <c r="A23" s="11"/>
      <c r="B23" s="11">
        <v>14031900</v>
      </c>
      <c r="C23" s="11" t="s">
        <v>17</v>
      </c>
      <c r="D23" s="1">
        <v>0</v>
      </c>
      <c r="E23" s="1">
        <v>0</v>
      </c>
      <c r="F23" s="2">
        <v>0</v>
      </c>
      <c r="G23" s="2">
        <v>1355.06385</v>
      </c>
      <c r="H23" s="2">
        <f t="shared" si="0"/>
        <v>1355.06385</v>
      </c>
      <c r="I23" s="2">
        <f t="shared" si="1"/>
        <v>0</v>
      </c>
    </row>
    <row r="24" spans="1:9" ht="52.5" customHeight="1">
      <c r="A24" s="11"/>
      <c r="B24" s="11">
        <v>14040000</v>
      </c>
      <c r="C24" s="6" t="s">
        <v>19</v>
      </c>
      <c r="D24" s="1">
        <v>10345</v>
      </c>
      <c r="E24" s="1">
        <v>10345</v>
      </c>
      <c r="F24" s="2">
        <v>2000</v>
      </c>
      <c r="G24" s="2">
        <v>2298.3000000000002</v>
      </c>
      <c r="H24" s="2">
        <f t="shared" si="0"/>
        <v>298.30000000000018</v>
      </c>
      <c r="I24" s="2">
        <f t="shared" si="1"/>
        <v>114.91500000000001</v>
      </c>
    </row>
    <row r="25" spans="1:9" ht="18.75" hidden="1">
      <c r="A25" s="11"/>
      <c r="B25" s="11">
        <v>18000000</v>
      </c>
      <c r="C25" s="11" t="s">
        <v>20</v>
      </c>
      <c r="D25" s="1">
        <v>16556</v>
      </c>
      <c r="E25" s="1">
        <v>16556</v>
      </c>
      <c r="F25" s="2">
        <v>3715.2</v>
      </c>
      <c r="G25" s="2">
        <v>4657.74575</v>
      </c>
      <c r="H25" s="2">
        <f t="shared" si="0"/>
        <v>942.54575000000023</v>
      </c>
      <c r="I25" s="2">
        <f t="shared" si="1"/>
        <v>125.36998681093885</v>
      </c>
    </row>
    <row r="26" spans="1:9" ht="18.75" hidden="1">
      <c r="A26" s="11"/>
      <c r="B26" s="11">
        <v>18010000</v>
      </c>
      <c r="C26" s="11" t="s">
        <v>21</v>
      </c>
      <c r="D26" s="1">
        <v>10555</v>
      </c>
      <c r="E26" s="1">
        <v>10555</v>
      </c>
      <c r="F26" s="2">
        <v>3660.7</v>
      </c>
      <c r="G26" s="2">
        <v>3750</v>
      </c>
      <c r="H26" s="2">
        <f t="shared" si="0"/>
        <v>89.300000000000182</v>
      </c>
      <c r="I26" s="2">
        <f t="shared" si="1"/>
        <v>102.43942415385037</v>
      </c>
    </row>
    <row r="27" spans="1:9" ht="39.75" customHeight="1">
      <c r="A27" s="11"/>
      <c r="B27" s="11">
        <v>18010100</v>
      </c>
      <c r="C27" s="6" t="s">
        <v>98</v>
      </c>
      <c r="D27" s="1">
        <v>5</v>
      </c>
      <c r="E27" s="1">
        <v>5</v>
      </c>
      <c r="F27" s="2">
        <v>1739</v>
      </c>
      <c r="G27" s="2">
        <v>3622.8</v>
      </c>
      <c r="H27" s="2">
        <f t="shared" si="0"/>
        <v>1883.8000000000002</v>
      </c>
      <c r="I27" s="2">
        <f t="shared" si="1"/>
        <v>208.32662449683727</v>
      </c>
    </row>
    <row r="28" spans="1:9" ht="18.75" hidden="1">
      <c r="A28" s="11"/>
      <c r="B28" s="11">
        <v>18010200</v>
      </c>
      <c r="C28" s="11" t="s">
        <v>22</v>
      </c>
      <c r="D28" s="1">
        <v>35</v>
      </c>
      <c r="E28" s="1">
        <v>35</v>
      </c>
      <c r="F28" s="2">
        <v>0</v>
      </c>
      <c r="G28" s="2">
        <v>0.42995999999999995</v>
      </c>
      <c r="H28" s="2">
        <f t="shared" si="0"/>
        <v>0.42995999999999995</v>
      </c>
      <c r="I28" s="2">
        <f t="shared" si="1"/>
        <v>0</v>
      </c>
    </row>
    <row r="29" spans="1:9" ht="18.75" hidden="1">
      <c r="A29" s="11"/>
      <c r="B29" s="11">
        <v>18010300</v>
      </c>
      <c r="C29" s="11" t="s">
        <v>23</v>
      </c>
      <c r="D29" s="1">
        <v>20</v>
      </c>
      <c r="E29" s="1">
        <v>20</v>
      </c>
      <c r="F29" s="2">
        <v>0</v>
      </c>
      <c r="G29" s="2">
        <v>0</v>
      </c>
      <c r="H29" s="2">
        <f t="shared" si="0"/>
        <v>0</v>
      </c>
      <c r="I29" s="2">
        <f t="shared" si="1"/>
        <v>0</v>
      </c>
    </row>
    <row r="30" spans="1:9" ht="18.75" hidden="1">
      <c r="A30" s="11"/>
      <c r="B30" s="11">
        <v>18010400</v>
      </c>
      <c r="C30" s="11" t="s">
        <v>24</v>
      </c>
      <c r="D30" s="1">
        <v>640</v>
      </c>
      <c r="E30" s="1">
        <v>640</v>
      </c>
      <c r="F30" s="2">
        <v>170</v>
      </c>
      <c r="G30" s="2">
        <v>189.56754000000001</v>
      </c>
      <c r="H30" s="2">
        <f t="shared" si="0"/>
        <v>19.567540000000008</v>
      </c>
      <c r="I30" s="2">
        <f t="shared" si="1"/>
        <v>111.51031764705883</v>
      </c>
    </row>
    <row r="31" spans="1:9" ht="22.5" customHeight="1">
      <c r="A31" s="11"/>
      <c r="B31" s="11">
        <v>18010500</v>
      </c>
      <c r="C31" s="11" t="s">
        <v>89</v>
      </c>
      <c r="D31" s="1">
        <v>1935</v>
      </c>
      <c r="E31" s="1">
        <v>1935</v>
      </c>
      <c r="F31" s="2">
        <v>14020</v>
      </c>
      <c r="G31" s="2">
        <v>15835.5</v>
      </c>
      <c r="H31" s="2">
        <f t="shared" si="0"/>
        <v>1815.5</v>
      </c>
      <c r="I31" s="2">
        <f t="shared" si="1"/>
        <v>112.94935805991442</v>
      </c>
    </row>
    <row r="32" spans="1:9" ht="17.25" hidden="1" customHeight="1">
      <c r="A32" s="11"/>
      <c r="B32" s="11">
        <v>18010600</v>
      </c>
      <c r="C32" s="11" t="s">
        <v>74</v>
      </c>
      <c r="D32" s="1">
        <v>7000</v>
      </c>
      <c r="E32" s="1">
        <v>7000</v>
      </c>
      <c r="F32" s="2">
        <v>2670.2</v>
      </c>
      <c r="G32" s="2">
        <v>2259.5</v>
      </c>
      <c r="H32" s="2">
        <f t="shared" si="0"/>
        <v>-410.69999999999982</v>
      </c>
      <c r="I32" s="2">
        <f t="shared" si="1"/>
        <v>84.619129653209498</v>
      </c>
    </row>
    <row r="33" spans="1:9" ht="18.75" hidden="1">
      <c r="A33" s="11"/>
      <c r="B33" s="11">
        <v>18010700</v>
      </c>
      <c r="C33" s="11" t="s">
        <v>25</v>
      </c>
      <c r="D33" s="1">
        <v>220</v>
      </c>
      <c r="E33" s="1">
        <v>220</v>
      </c>
      <c r="F33" s="2">
        <v>35</v>
      </c>
      <c r="G33" s="2">
        <v>47.370629999999998</v>
      </c>
      <c r="H33" s="2">
        <f t="shared" si="0"/>
        <v>12.370629999999998</v>
      </c>
      <c r="I33" s="2">
        <f t="shared" si="1"/>
        <v>135.34465714285713</v>
      </c>
    </row>
    <row r="34" spans="1:9" ht="18.75" hidden="1">
      <c r="A34" s="11"/>
      <c r="B34" s="11">
        <v>18010900</v>
      </c>
      <c r="C34" s="11" t="s">
        <v>26</v>
      </c>
      <c r="D34" s="1">
        <v>700</v>
      </c>
      <c r="E34" s="1">
        <v>700</v>
      </c>
      <c r="F34" s="2">
        <v>175</v>
      </c>
      <c r="G34" s="2">
        <v>227.06783999999999</v>
      </c>
      <c r="H34" s="2">
        <f t="shared" si="0"/>
        <v>52.06783999999999</v>
      </c>
      <c r="I34" s="2">
        <f t="shared" si="1"/>
        <v>129.75305142857144</v>
      </c>
    </row>
    <row r="35" spans="1:9" ht="19.5" hidden="1" customHeight="1">
      <c r="A35" s="11"/>
      <c r="B35" s="11">
        <v>18011100</v>
      </c>
      <c r="C35" s="11" t="s">
        <v>75</v>
      </c>
      <c r="D35" s="1">
        <v>0</v>
      </c>
      <c r="E35" s="1">
        <v>0</v>
      </c>
      <c r="F35" s="2">
        <v>13</v>
      </c>
      <c r="G35" s="2">
        <v>12.7</v>
      </c>
      <c r="H35" s="2">
        <f t="shared" si="0"/>
        <v>-0.30000000000000071</v>
      </c>
      <c r="I35" s="2">
        <f t="shared" si="1"/>
        <v>97.692307692307693</v>
      </c>
    </row>
    <row r="36" spans="1:9" ht="18.75" hidden="1">
      <c r="A36" s="11"/>
      <c r="B36" s="11">
        <v>18030000</v>
      </c>
      <c r="C36" s="11" t="s">
        <v>27</v>
      </c>
      <c r="D36" s="1">
        <v>1</v>
      </c>
      <c r="E36" s="1">
        <v>1</v>
      </c>
      <c r="F36" s="2">
        <v>0.2</v>
      </c>
      <c r="G36" s="2">
        <v>0.22800000000000001</v>
      </c>
      <c r="H36" s="2">
        <f t="shared" si="0"/>
        <v>2.7999999999999997E-2</v>
      </c>
      <c r="I36" s="2">
        <f t="shared" si="1"/>
        <v>113.99999999999999</v>
      </c>
    </row>
    <row r="37" spans="1:9" ht="18.75" hidden="1">
      <c r="A37" s="11"/>
      <c r="B37" s="11">
        <v>18030200</v>
      </c>
      <c r="C37" s="11" t="s">
        <v>28</v>
      </c>
      <c r="D37" s="1">
        <v>1</v>
      </c>
      <c r="E37" s="1">
        <v>1</v>
      </c>
      <c r="F37" s="2">
        <v>0.2</v>
      </c>
      <c r="G37" s="2">
        <v>0.22800000000000001</v>
      </c>
      <c r="H37" s="2">
        <f t="shared" si="0"/>
        <v>2.7999999999999997E-2</v>
      </c>
      <c r="I37" s="2">
        <f t="shared" si="1"/>
        <v>113.99999999999999</v>
      </c>
    </row>
    <row r="38" spans="1:9" ht="18.75" hidden="1">
      <c r="A38" s="11"/>
      <c r="B38" s="11">
        <v>18040000</v>
      </c>
      <c r="C38" s="11" t="s">
        <v>29</v>
      </c>
      <c r="D38" s="1">
        <v>0</v>
      </c>
      <c r="E38" s="1">
        <v>0</v>
      </c>
      <c r="F38" s="2">
        <v>0</v>
      </c>
      <c r="G38" s="2">
        <v>-1.4278900000000001</v>
      </c>
      <c r="H38" s="2">
        <f t="shared" si="0"/>
        <v>-1.4278900000000001</v>
      </c>
      <c r="I38" s="2">
        <f t="shared" si="1"/>
        <v>0</v>
      </c>
    </row>
    <row r="39" spans="1:9" ht="18.75" hidden="1">
      <c r="A39" s="11"/>
      <c r="B39" s="11">
        <v>18040100</v>
      </c>
      <c r="C39" s="11" t="s">
        <v>30</v>
      </c>
      <c r="D39" s="1">
        <v>0</v>
      </c>
      <c r="E39" s="1">
        <v>0</v>
      </c>
      <c r="F39" s="2">
        <v>0</v>
      </c>
      <c r="G39" s="2">
        <v>-1.4278900000000001</v>
      </c>
      <c r="H39" s="2">
        <f t="shared" si="0"/>
        <v>-1.4278900000000001</v>
      </c>
      <c r="I39" s="2">
        <f t="shared" si="1"/>
        <v>0</v>
      </c>
    </row>
    <row r="40" spans="1:9" ht="25.5" hidden="1" customHeight="1">
      <c r="A40" s="11"/>
      <c r="B40" s="11"/>
      <c r="C40" s="11" t="s">
        <v>75</v>
      </c>
      <c r="D40" s="1"/>
      <c r="E40" s="1"/>
      <c r="F40" s="2">
        <v>85.2</v>
      </c>
      <c r="G40" s="2">
        <v>74.900000000000006</v>
      </c>
      <c r="H40" s="2">
        <f t="shared" si="0"/>
        <v>-10.299999999999997</v>
      </c>
      <c r="I40" s="2">
        <f t="shared" si="1"/>
        <v>87.910798122065742</v>
      </c>
    </row>
    <row r="41" spans="1:9" ht="24.75" customHeight="1">
      <c r="A41" s="11"/>
      <c r="B41" s="11">
        <v>18050000</v>
      </c>
      <c r="C41" s="11" t="s">
        <v>31</v>
      </c>
      <c r="D41" s="1">
        <v>6000</v>
      </c>
      <c r="E41" s="1">
        <v>6000</v>
      </c>
      <c r="F41" s="2">
        <v>12850</v>
      </c>
      <c r="G41" s="2">
        <v>14363.8</v>
      </c>
      <c r="H41" s="2">
        <f t="shared" si="0"/>
        <v>1513.7999999999993</v>
      </c>
      <c r="I41" s="2">
        <f t="shared" si="1"/>
        <v>111.78054474708171</v>
      </c>
    </row>
    <row r="42" spans="1:9" ht="18.75" hidden="1">
      <c r="A42" s="11"/>
      <c r="B42" s="11">
        <v>18050300</v>
      </c>
      <c r="C42" s="11" t="s">
        <v>32</v>
      </c>
      <c r="D42" s="1">
        <v>800</v>
      </c>
      <c r="E42" s="1">
        <v>800</v>
      </c>
      <c r="F42" s="2">
        <v>110</v>
      </c>
      <c r="G42" s="2">
        <v>280.22143</v>
      </c>
      <c r="H42" s="2">
        <f t="shared" si="0"/>
        <v>170.22143</v>
      </c>
      <c r="I42" s="2">
        <f t="shared" si="1"/>
        <v>254.74675454545454</v>
      </c>
    </row>
    <row r="43" spans="1:9" ht="18.75" hidden="1">
      <c r="A43" s="11"/>
      <c r="B43" s="11">
        <v>18050400</v>
      </c>
      <c r="C43" s="11" t="s">
        <v>33</v>
      </c>
      <c r="D43" s="1">
        <v>5200</v>
      </c>
      <c r="E43" s="1">
        <v>5200</v>
      </c>
      <c r="F43" s="2">
        <v>1120</v>
      </c>
      <c r="G43" s="2">
        <v>1655.4865199999999</v>
      </c>
      <c r="H43" s="2">
        <f t="shared" si="0"/>
        <v>535.48651999999993</v>
      </c>
      <c r="I43" s="2">
        <f t="shared" si="1"/>
        <v>147.81129642857144</v>
      </c>
    </row>
    <row r="44" spans="1:9" ht="18.75" hidden="1">
      <c r="A44" s="11"/>
      <c r="B44" s="11">
        <v>19090000</v>
      </c>
      <c r="C44" s="11" t="s">
        <v>81</v>
      </c>
      <c r="D44" s="1"/>
      <c r="E44" s="1"/>
      <c r="F44" s="2">
        <v>0</v>
      </c>
      <c r="G44" s="2">
        <v>0</v>
      </c>
      <c r="H44" s="2">
        <f t="shared" si="0"/>
        <v>0</v>
      </c>
      <c r="I44" s="2">
        <f t="shared" si="1"/>
        <v>0</v>
      </c>
    </row>
    <row r="45" spans="1:9" ht="25.5" customHeight="1">
      <c r="A45" s="11"/>
      <c r="B45" s="11">
        <v>20000000</v>
      </c>
      <c r="C45" s="11" t="s">
        <v>38</v>
      </c>
      <c r="D45" s="1">
        <v>279</v>
      </c>
      <c r="E45" s="1">
        <v>279</v>
      </c>
      <c r="F45" s="2">
        <v>950.2</v>
      </c>
      <c r="G45" s="2">
        <f>1048.9+74.9</f>
        <v>1123.8000000000002</v>
      </c>
      <c r="H45" s="2">
        <f t="shared" si="0"/>
        <v>173.60000000000014</v>
      </c>
      <c r="I45" s="2">
        <f t="shared" si="1"/>
        <v>118.2698379288571</v>
      </c>
    </row>
    <row r="46" spans="1:9" ht="18.75" hidden="1">
      <c r="A46" s="11"/>
      <c r="B46" s="11">
        <v>21000000</v>
      </c>
      <c r="C46" s="11" t="s">
        <v>35</v>
      </c>
      <c r="D46" s="1">
        <v>1</v>
      </c>
      <c r="E46" s="1">
        <v>1</v>
      </c>
      <c r="F46" s="2">
        <v>0</v>
      </c>
      <c r="G46" s="2">
        <v>2.9169999999999998</v>
      </c>
      <c r="H46" s="2">
        <f t="shared" si="0"/>
        <v>2.9169999999999998</v>
      </c>
      <c r="I46" s="2">
        <f t="shared" si="1"/>
        <v>0</v>
      </c>
    </row>
    <row r="47" spans="1:9" ht="18.75" hidden="1">
      <c r="A47" s="11"/>
      <c r="B47" s="11">
        <v>21010000</v>
      </c>
      <c r="C47" s="11" t="s">
        <v>36</v>
      </c>
      <c r="D47" s="1">
        <v>1</v>
      </c>
      <c r="E47" s="1">
        <v>1</v>
      </c>
      <c r="F47" s="2">
        <v>0</v>
      </c>
      <c r="G47" s="2">
        <v>0.214</v>
      </c>
      <c r="H47" s="2">
        <f t="shared" si="0"/>
        <v>0.214</v>
      </c>
      <c r="I47" s="2">
        <f t="shared" si="1"/>
        <v>0</v>
      </c>
    </row>
    <row r="48" spans="1:9" ht="18.75" hidden="1">
      <c r="A48" s="11"/>
      <c r="B48" s="11">
        <v>21010300</v>
      </c>
      <c r="C48" s="11" t="s">
        <v>37</v>
      </c>
      <c r="D48" s="1">
        <v>1</v>
      </c>
      <c r="E48" s="1">
        <v>1</v>
      </c>
      <c r="F48" s="2">
        <v>0.3</v>
      </c>
      <c r="G48" s="2">
        <v>0.1</v>
      </c>
      <c r="H48" s="2">
        <f t="shared" si="0"/>
        <v>-0.19999999999999998</v>
      </c>
      <c r="I48" s="2">
        <f t="shared" si="1"/>
        <v>33.333333333333336</v>
      </c>
    </row>
    <row r="49" spans="1:11" ht="18.75" hidden="1">
      <c r="A49" s="11"/>
      <c r="B49" s="11">
        <v>21080000</v>
      </c>
      <c r="C49" s="11" t="s">
        <v>38</v>
      </c>
      <c r="D49" s="1">
        <v>0</v>
      </c>
      <c r="E49" s="1">
        <v>0</v>
      </c>
      <c r="F49" s="2">
        <v>0</v>
      </c>
      <c r="G49" s="2">
        <v>2.7029999999999998</v>
      </c>
      <c r="H49" s="2">
        <f t="shared" si="0"/>
        <v>2.7029999999999998</v>
      </c>
      <c r="I49" s="2">
        <f t="shared" si="1"/>
        <v>0</v>
      </c>
    </row>
    <row r="50" spans="1:11" ht="23.25" hidden="1" customHeight="1">
      <c r="A50" s="11"/>
      <c r="B50" s="11"/>
      <c r="C50" s="11" t="s">
        <v>77</v>
      </c>
      <c r="D50" s="1"/>
      <c r="E50" s="1"/>
      <c r="F50" s="2"/>
      <c r="G50" s="2"/>
      <c r="H50" s="2"/>
      <c r="I50" s="2"/>
    </row>
    <row r="51" spans="1:11" ht="0.75" hidden="1" customHeight="1">
      <c r="A51" s="11"/>
      <c r="B51" s="11">
        <v>21081100</v>
      </c>
      <c r="C51" s="11" t="s">
        <v>39</v>
      </c>
      <c r="D51" s="1">
        <v>0</v>
      </c>
      <c r="E51" s="1">
        <v>0</v>
      </c>
      <c r="F51" s="2">
        <v>0</v>
      </c>
      <c r="G51" s="2">
        <v>26.3</v>
      </c>
      <c r="H51" s="2">
        <f t="shared" si="0"/>
        <v>26.3</v>
      </c>
      <c r="I51" s="2">
        <f t="shared" si="1"/>
        <v>0</v>
      </c>
    </row>
    <row r="52" spans="1:11" ht="18.75" hidden="1">
      <c r="A52" s="11"/>
      <c r="B52" s="11">
        <v>22000000</v>
      </c>
      <c r="C52" s="11" t="s">
        <v>40</v>
      </c>
      <c r="D52" s="1">
        <v>278</v>
      </c>
      <c r="E52" s="1">
        <v>278</v>
      </c>
      <c r="F52" s="2">
        <v>62.8</v>
      </c>
      <c r="G52" s="2">
        <v>80.998469999999998</v>
      </c>
      <c r="H52" s="2">
        <f t="shared" si="0"/>
        <v>18.19847</v>
      </c>
      <c r="I52" s="2">
        <f t="shared" si="1"/>
        <v>128.97845541401273</v>
      </c>
    </row>
    <row r="53" spans="1:11" ht="25.5" hidden="1" customHeight="1">
      <c r="A53" s="11"/>
      <c r="B53" s="11">
        <v>22010000</v>
      </c>
      <c r="C53" s="11" t="s">
        <v>95</v>
      </c>
      <c r="D53" s="1">
        <v>199</v>
      </c>
      <c r="E53" s="1">
        <v>199</v>
      </c>
      <c r="F53" s="2">
        <v>394.1</v>
      </c>
      <c r="G53" s="2">
        <v>338.9</v>
      </c>
      <c r="H53" s="2">
        <f t="shared" si="0"/>
        <v>-55.200000000000045</v>
      </c>
      <c r="I53" s="2">
        <f t="shared" si="1"/>
        <v>85.993402689672664</v>
      </c>
    </row>
    <row r="54" spans="1:11" ht="18.75" hidden="1">
      <c r="A54" s="11"/>
      <c r="B54" s="11">
        <v>22010300</v>
      </c>
      <c r="C54" s="11" t="s">
        <v>41</v>
      </c>
      <c r="D54" s="1">
        <v>25</v>
      </c>
      <c r="E54" s="1">
        <v>25</v>
      </c>
      <c r="F54" s="2">
        <v>5</v>
      </c>
      <c r="G54" s="2">
        <v>6.9</v>
      </c>
      <c r="H54" s="2">
        <f t="shared" si="0"/>
        <v>1.9000000000000004</v>
      </c>
      <c r="I54" s="2">
        <f t="shared" si="1"/>
        <v>138</v>
      </c>
    </row>
    <row r="55" spans="1:11" ht="17.25" hidden="1" customHeight="1">
      <c r="A55" s="11"/>
      <c r="B55" s="11">
        <v>22012500</v>
      </c>
      <c r="C55" s="11" t="s">
        <v>42</v>
      </c>
      <c r="D55" s="1">
        <v>74</v>
      </c>
      <c r="E55" s="1">
        <v>74</v>
      </c>
      <c r="F55" s="2">
        <v>120</v>
      </c>
      <c r="G55" s="2">
        <v>122</v>
      </c>
      <c r="H55" s="2">
        <f t="shared" si="0"/>
        <v>2</v>
      </c>
      <c r="I55" s="2">
        <f t="shared" si="1"/>
        <v>101.66666666666666</v>
      </c>
    </row>
    <row r="56" spans="1:11" ht="18.75" hidden="1" customHeight="1">
      <c r="A56" s="11"/>
      <c r="B56" s="11">
        <v>22012600</v>
      </c>
      <c r="C56" s="11" t="s">
        <v>43</v>
      </c>
      <c r="D56" s="1">
        <v>100</v>
      </c>
      <c r="E56" s="1">
        <v>100</v>
      </c>
      <c r="F56" s="2">
        <v>20</v>
      </c>
      <c r="G56" s="2">
        <v>12.8</v>
      </c>
      <c r="H56" s="2">
        <f t="shared" si="0"/>
        <v>-7.1999999999999993</v>
      </c>
      <c r="I56" s="2">
        <f t="shared" si="1"/>
        <v>64</v>
      </c>
    </row>
    <row r="57" spans="1:11" ht="18" hidden="1" customHeight="1">
      <c r="A57" s="11"/>
      <c r="B57" s="11">
        <v>22090000</v>
      </c>
      <c r="C57" s="11" t="s">
        <v>44</v>
      </c>
      <c r="D57" s="1">
        <v>79</v>
      </c>
      <c r="E57" s="1">
        <v>79</v>
      </c>
      <c r="F57" s="2">
        <v>10.5</v>
      </c>
      <c r="G57" s="2">
        <v>27.1</v>
      </c>
      <c r="H57" s="2">
        <f t="shared" si="0"/>
        <v>16.600000000000001</v>
      </c>
      <c r="I57" s="2">
        <f t="shared" si="1"/>
        <v>258.09523809523813</v>
      </c>
    </row>
    <row r="58" spans="1:11" ht="18.75" hidden="1">
      <c r="A58" s="11"/>
      <c r="B58" s="11">
        <v>22090100</v>
      </c>
      <c r="C58" s="11" t="s">
        <v>45</v>
      </c>
      <c r="D58" s="1">
        <v>55</v>
      </c>
      <c r="E58" s="1">
        <v>55</v>
      </c>
      <c r="F58" s="2">
        <v>10.5</v>
      </c>
      <c r="G58" s="2">
        <v>13.45698</v>
      </c>
      <c r="H58" s="2">
        <f t="shared" si="0"/>
        <v>2.9569799999999997</v>
      </c>
      <c r="I58" s="2">
        <f t="shared" si="1"/>
        <v>128.16171428571428</v>
      </c>
    </row>
    <row r="59" spans="1:11" ht="18.75" hidden="1">
      <c r="A59" s="11"/>
      <c r="B59" s="11">
        <v>22090400</v>
      </c>
      <c r="C59" s="11" t="s">
        <v>46</v>
      </c>
      <c r="D59" s="1">
        <v>24</v>
      </c>
      <c r="E59" s="1">
        <v>24</v>
      </c>
      <c r="F59" s="2">
        <v>3.5</v>
      </c>
      <c r="G59" s="2">
        <v>1.343</v>
      </c>
      <c r="H59" s="2">
        <f t="shared" si="0"/>
        <v>-2.157</v>
      </c>
      <c r="I59" s="2">
        <f t="shared" si="1"/>
        <v>38.371428571428574</v>
      </c>
    </row>
    <row r="60" spans="1:11" ht="18.75" hidden="1">
      <c r="A60" s="11"/>
      <c r="B60" s="11">
        <v>40000000</v>
      </c>
      <c r="C60" s="11" t="s">
        <v>47</v>
      </c>
      <c r="D60" s="1">
        <v>75164.2</v>
      </c>
      <c r="E60" s="1">
        <v>76164.2</v>
      </c>
      <c r="F60" s="2">
        <v>23035.721000000001</v>
      </c>
      <c r="G60" s="2">
        <v>22857.523719999994</v>
      </c>
      <c r="H60" s="2">
        <f t="shared" si="0"/>
        <v>-178.19728000000759</v>
      </c>
      <c r="I60" s="2">
        <f t="shared" si="1"/>
        <v>99.226430637877556</v>
      </c>
    </row>
    <row r="61" spans="1:11" ht="18.75" hidden="1">
      <c r="A61" s="11"/>
      <c r="B61" s="11">
        <v>41000000</v>
      </c>
      <c r="C61" s="11" t="s">
        <v>48</v>
      </c>
      <c r="D61" s="1">
        <v>75164.2</v>
      </c>
      <c r="E61" s="1">
        <v>76164.2</v>
      </c>
      <c r="F61" s="2">
        <v>23035.721000000001</v>
      </c>
      <c r="G61" s="2">
        <v>22857.523719999994</v>
      </c>
      <c r="H61" s="2">
        <f t="shared" si="0"/>
        <v>-178.19728000000759</v>
      </c>
      <c r="I61" s="2">
        <f t="shared" si="1"/>
        <v>99.226430637877556</v>
      </c>
    </row>
    <row r="62" spans="1:11" ht="18.75" hidden="1">
      <c r="A62" s="11"/>
      <c r="B62" s="11"/>
      <c r="C62" s="11" t="s">
        <v>38</v>
      </c>
      <c r="D62" s="1"/>
      <c r="E62" s="1"/>
      <c r="F62" s="2">
        <v>0</v>
      </c>
      <c r="G62" s="2">
        <v>32.299999999999997</v>
      </c>
      <c r="H62" s="2">
        <f t="shared" si="0"/>
        <v>32.299999999999997</v>
      </c>
      <c r="I62" s="2">
        <f t="shared" si="1"/>
        <v>0</v>
      </c>
    </row>
    <row r="63" spans="1:11" ht="21" customHeight="1">
      <c r="A63" s="11"/>
      <c r="B63" s="11">
        <v>41030000</v>
      </c>
      <c r="C63" s="7" t="s">
        <v>76</v>
      </c>
      <c r="D63" s="8">
        <v>75164.2</v>
      </c>
      <c r="E63" s="8">
        <v>76164.2</v>
      </c>
      <c r="F63" s="9">
        <v>89952.7</v>
      </c>
      <c r="G63" s="9">
        <v>103846.2</v>
      </c>
      <c r="H63" s="9">
        <f t="shared" si="0"/>
        <v>13893.5</v>
      </c>
      <c r="I63" s="9">
        <f t="shared" si="1"/>
        <v>115.44533960625974</v>
      </c>
      <c r="K63" s="15"/>
    </row>
    <row r="64" spans="1:11" ht="18.75">
      <c r="A64" s="11"/>
      <c r="B64" s="11">
        <v>41030600</v>
      </c>
      <c r="C64" s="11" t="s">
        <v>77</v>
      </c>
      <c r="D64" s="1">
        <v>20627</v>
      </c>
      <c r="E64" s="1">
        <v>20627</v>
      </c>
      <c r="F64" s="2"/>
      <c r="G64" s="2"/>
      <c r="H64" s="2"/>
      <c r="I64" s="2"/>
      <c r="K64" s="15"/>
    </row>
    <row r="65" spans="1:12" ht="18.75" hidden="1">
      <c r="A65" s="11"/>
      <c r="B65" s="11">
        <v>41030800</v>
      </c>
      <c r="C65" s="11" t="s">
        <v>49</v>
      </c>
      <c r="D65" s="1">
        <v>24975</v>
      </c>
      <c r="E65" s="1">
        <v>24975</v>
      </c>
      <c r="F65" s="2">
        <v>10919.521000000001</v>
      </c>
      <c r="G65" s="2">
        <v>10919.521000000001</v>
      </c>
      <c r="H65" s="2">
        <f t="shared" si="0"/>
        <v>0</v>
      </c>
      <c r="I65" s="2">
        <f t="shared" si="1"/>
        <v>100</v>
      </c>
    </row>
    <row r="66" spans="1:12" ht="18.75" hidden="1">
      <c r="A66" s="11"/>
      <c r="B66" s="11">
        <v>41031000</v>
      </c>
      <c r="C66" s="11" t="s">
        <v>50</v>
      </c>
      <c r="D66" s="1">
        <v>102</v>
      </c>
      <c r="E66" s="1">
        <v>102</v>
      </c>
      <c r="F66" s="2">
        <v>27</v>
      </c>
      <c r="G66" s="2">
        <v>6.2353699999999996</v>
      </c>
      <c r="H66" s="2">
        <f t="shared" si="0"/>
        <v>-20.76463</v>
      </c>
      <c r="I66" s="2">
        <f t="shared" si="1"/>
        <v>23.093962962962962</v>
      </c>
    </row>
    <row r="67" spans="1:12" ht="23.25" customHeight="1">
      <c r="A67" s="11"/>
      <c r="B67" s="11">
        <v>41033900</v>
      </c>
      <c r="C67" s="11" t="s">
        <v>51</v>
      </c>
      <c r="D67" s="1">
        <v>13433</v>
      </c>
      <c r="E67" s="1">
        <v>13433</v>
      </c>
      <c r="F67" s="2">
        <v>31301.3</v>
      </c>
      <c r="G67" s="2">
        <v>32550.1</v>
      </c>
      <c r="H67" s="2">
        <f t="shared" si="0"/>
        <v>1248.7999999999993</v>
      </c>
      <c r="I67" s="2">
        <f t="shared" si="1"/>
        <v>103.98961065514851</v>
      </c>
    </row>
    <row r="68" spans="1:12" ht="23.25" customHeight="1">
      <c r="A68" s="11"/>
      <c r="B68" s="11">
        <v>41034200</v>
      </c>
      <c r="C68" s="11" t="s">
        <v>52</v>
      </c>
      <c r="D68" s="1">
        <v>14630.9</v>
      </c>
      <c r="E68" s="1">
        <v>14630.9</v>
      </c>
      <c r="F68" s="2">
        <v>15335.6</v>
      </c>
      <c r="G68" s="2">
        <v>15335.6</v>
      </c>
      <c r="H68" s="2">
        <f t="shared" si="0"/>
        <v>0</v>
      </c>
      <c r="I68" s="2">
        <f t="shared" si="1"/>
        <v>100</v>
      </c>
    </row>
    <row r="69" spans="1:12" ht="21" customHeight="1">
      <c r="A69" s="11"/>
      <c r="B69" s="11">
        <v>41034500</v>
      </c>
      <c r="C69" s="11" t="s">
        <v>96</v>
      </c>
      <c r="D69" s="1">
        <v>0</v>
      </c>
      <c r="E69" s="1">
        <v>1000</v>
      </c>
      <c r="F69" s="3">
        <v>299.7</v>
      </c>
      <c r="G69" s="3">
        <v>299.7</v>
      </c>
      <c r="H69" s="2">
        <f t="shared" si="0"/>
        <v>0</v>
      </c>
      <c r="I69" s="2">
        <f t="shared" si="1"/>
        <v>100</v>
      </c>
    </row>
    <row r="70" spans="1:12" ht="15.75" hidden="1" customHeight="1">
      <c r="A70" s="11"/>
      <c r="B70" s="11">
        <v>41035000</v>
      </c>
      <c r="C70" s="11" t="s">
        <v>53</v>
      </c>
      <c r="D70" s="1">
        <v>522</v>
      </c>
      <c r="E70" s="1">
        <v>522</v>
      </c>
      <c r="F70" s="2">
        <v>87</v>
      </c>
      <c r="G70" s="2">
        <v>0</v>
      </c>
      <c r="H70" s="2">
        <f t="shared" si="0"/>
        <v>-87</v>
      </c>
      <c r="I70" s="2">
        <f t="shared" si="1"/>
        <v>0</v>
      </c>
    </row>
    <row r="71" spans="1:12" ht="18.75" hidden="1">
      <c r="A71" s="11"/>
      <c r="B71" s="11">
        <v>41035800</v>
      </c>
      <c r="C71" s="11" t="s">
        <v>54</v>
      </c>
      <c r="D71" s="1">
        <v>874.3</v>
      </c>
      <c r="E71" s="1">
        <v>874.3</v>
      </c>
      <c r="F71" s="2">
        <v>149</v>
      </c>
      <c r="G71" s="2">
        <v>86.750990000000002</v>
      </c>
      <c r="H71" s="2">
        <f t="shared" si="0"/>
        <v>-62.249009999999998</v>
      </c>
      <c r="I71" s="2">
        <f t="shared" si="1"/>
        <v>58.22214093959731</v>
      </c>
    </row>
    <row r="72" spans="1:12" ht="56.25">
      <c r="A72" s="11"/>
      <c r="B72" s="11"/>
      <c r="C72" s="6" t="s">
        <v>97</v>
      </c>
      <c r="D72" s="1"/>
      <c r="E72" s="1"/>
      <c r="F72" s="2">
        <v>0</v>
      </c>
      <c r="G72" s="2">
        <v>2058.6</v>
      </c>
      <c r="H72" s="2">
        <f t="shared" si="0"/>
        <v>2058.6</v>
      </c>
      <c r="I72" s="2">
        <f t="shared" si="1"/>
        <v>0</v>
      </c>
    </row>
    <row r="73" spans="1:12" ht="18.75">
      <c r="A73" s="11"/>
      <c r="B73" s="11"/>
      <c r="C73" s="6" t="s">
        <v>53</v>
      </c>
      <c r="D73" s="1"/>
      <c r="E73" s="1"/>
      <c r="F73" s="2">
        <f>F63-F67-F68-F69-F72</f>
        <v>43016.1</v>
      </c>
      <c r="G73" s="2">
        <f>G63-G67-G68-G69-G72</f>
        <v>53602.200000000012</v>
      </c>
      <c r="H73" s="2">
        <f t="shared" si="0"/>
        <v>10586.100000000013</v>
      </c>
      <c r="I73" s="2">
        <f t="shared" si="1"/>
        <v>124.60962290863191</v>
      </c>
    </row>
    <row r="74" spans="1:12" ht="56.25">
      <c r="A74" s="11"/>
      <c r="B74" s="11"/>
      <c r="C74" s="10" t="s">
        <v>90</v>
      </c>
      <c r="D74" s="8"/>
      <c r="E74" s="8"/>
      <c r="F74" s="9">
        <v>4504.8999999999996</v>
      </c>
      <c r="G74" s="9">
        <v>6256.9</v>
      </c>
      <c r="H74" s="9">
        <f t="shared" si="0"/>
        <v>1752</v>
      </c>
      <c r="I74" s="9">
        <f t="shared" si="1"/>
        <v>138.89098537148439</v>
      </c>
      <c r="L74" s="15"/>
    </row>
    <row r="75" spans="1:12" ht="18.75">
      <c r="A75" s="20" t="s">
        <v>55</v>
      </c>
      <c r="B75" s="21"/>
      <c r="C75" s="21"/>
      <c r="D75" s="4">
        <v>52000</v>
      </c>
      <c r="E75" s="4">
        <v>52000</v>
      </c>
      <c r="F75" s="5">
        <v>94500</v>
      </c>
      <c r="G75" s="5">
        <v>114731.5</v>
      </c>
      <c r="H75" s="5">
        <f t="shared" si="0"/>
        <v>20231.5</v>
      </c>
      <c r="I75" s="5">
        <f t="shared" si="1"/>
        <v>121.40899470899471</v>
      </c>
      <c r="K75" s="15"/>
      <c r="L75" s="15"/>
    </row>
    <row r="76" spans="1:12" ht="18.75">
      <c r="A76" s="20" t="s">
        <v>84</v>
      </c>
      <c r="B76" s="21"/>
      <c r="C76" s="21"/>
      <c r="D76" s="4">
        <v>127164.2</v>
      </c>
      <c r="E76" s="4">
        <v>128164.2</v>
      </c>
      <c r="F76" s="5">
        <f>F75+F63+F74</f>
        <v>188957.6</v>
      </c>
      <c r="G76" s="5">
        <v>224834.6</v>
      </c>
      <c r="H76" s="5">
        <f t="shared" si="0"/>
        <v>35877</v>
      </c>
      <c r="I76" s="5">
        <f t="shared" si="1"/>
        <v>118.9867991549427</v>
      </c>
      <c r="K76" s="15"/>
      <c r="L76" s="15"/>
    </row>
    <row r="77" spans="1:12" ht="18.75">
      <c r="A77" s="11"/>
      <c r="B77" s="11"/>
      <c r="C77" s="22" t="s">
        <v>78</v>
      </c>
      <c r="D77" s="23"/>
      <c r="E77" s="23"/>
      <c r="F77" s="23"/>
      <c r="G77" s="23"/>
      <c r="H77" s="23"/>
      <c r="I77" s="23"/>
    </row>
    <row r="78" spans="1:12" ht="18.75" hidden="1">
      <c r="A78" s="11"/>
      <c r="B78" s="11">
        <v>10000000</v>
      </c>
      <c r="C78" s="11" t="s">
        <v>7</v>
      </c>
      <c r="D78" s="1">
        <v>0</v>
      </c>
      <c r="E78" s="1">
        <v>0</v>
      </c>
      <c r="F78" s="1">
        <v>0</v>
      </c>
      <c r="G78" s="1">
        <v>3.9394800000000005</v>
      </c>
      <c r="H78" s="1">
        <f t="shared" ref="H78:H104" si="2">G78-F78</f>
        <v>3.9394800000000005</v>
      </c>
      <c r="I78" s="1">
        <f t="shared" ref="I78:I104" si="3">IF(F78=0,0,G78/F78*100)</f>
        <v>0</v>
      </c>
    </row>
    <row r="79" spans="1:12" ht="18.75" hidden="1">
      <c r="A79" s="11"/>
      <c r="B79" s="11">
        <v>19000000</v>
      </c>
      <c r="C79" s="11" t="s">
        <v>56</v>
      </c>
      <c r="D79" s="1">
        <v>0</v>
      </c>
      <c r="E79" s="1">
        <v>0</v>
      </c>
      <c r="F79" s="1">
        <v>0</v>
      </c>
      <c r="G79" s="1">
        <v>3.9394800000000005</v>
      </c>
      <c r="H79" s="1">
        <f t="shared" si="2"/>
        <v>3.9394800000000005</v>
      </c>
      <c r="I79" s="1">
        <f t="shared" si="3"/>
        <v>0</v>
      </c>
    </row>
    <row r="80" spans="1:12" ht="21" customHeight="1">
      <c r="A80" s="11"/>
      <c r="B80" s="11">
        <v>19010000</v>
      </c>
      <c r="C80" s="11" t="s">
        <v>57</v>
      </c>
      <c r="D80" s="1">
        <v>0</v>
      </c>
      <c r="E80" s="1">
        <v>0</v>
      </c>
      <c r="F80" s="2">
        <v>0</v>
      </c>
      <c r="G80" s="2">
        <v>70.8</v>
      </c>
      <c r="H80" s="2">
        <f t="shared" si="2"/>
        <v>70.8</v>
      </c>
      <c r="I80" s="2">
        <f t="shared" si="3"/>
        <v>0</v>
      </c>
    </row>
    <row r="81" spans="1:9" ht="18.75" hidden="1">
      <c r="A81" s="11"/>
      <c r="B81" s="11">
        <v>19010100</v>
      </c>
      <c r="C81" s="11" t="s">
        <v>58</v>
      </c>
      <c r="D81" s="1">
        <v>0</v>
      </c>
      <c r="E81" s="1">
        <v>0</v>
      </c>
      <c r="F81" s="2">
        <v>0</v>
      </c>
      <c r="G81" s="2">
        <v>3.0162800000000001</v>
      </c>
      <c r="H81" s="2">
        <f t="shared" si="2"/>
        <v>3.0162800000000001</v>
      </c>
      <c r="I81" s="2">
        <f t="shared" si="3"/>
        <v>0</v>
      </c>
    </row>
    <row r="82" spans="1:9" ht="18.75" hidden="1">
      <c r="A82" s="11"/>
      <c r="B82" s="11">
        <v>19010300</v>
      </c>
      <c r="C82" s="11" t="s">
        <v>59</v>
      </c>
      <c r="D82" s="1">
        <v>0</v>
      </c>
      <c r="E82" s="1">
        <v>0</v>
      </c>
      <c r="F82" s="2">
        <v>0</v>
      </c>
      <c r="G82" s="2">
        <v>0.91620000000000001</v>
      </c>
      <c r="H82" s="2">
        <f t="shared" si="2"/>
        <v>0.91620000000000001</v>
      </c>
      <c r="I82" s="2">
        <f t="shared" si="3"/>
        <v>0</v>
      </c>
    </row>
    <row r="83" spans="1:9" ht="18.75" hidden="1">
      <c r="A83" s="11"/>
      <c r="B83" s="11">
        <v>19050000</v>
      </c>
      <c r="C83" s="11" t="s">
        <v>60</v>
      </c>
      <c r="D83" s="1">
        <v>0</v>
      </c>
      <c r="E83" s="1">
        <v>0</v>
      </c>
      <c r="F83" s="2">
        <v>0</v>
      </c>
      <c r="G83" s="2">
        <v>7.0000000000000001E-3</v>
      </c>
      <c r="H83" s="2">
        <f t="shared" si="2"/>
        <v>7.0000000000000001E-3</v>
      </c>
      <c r="I83" s="2">
        <f t="shared" si="3"/>
        <v>0</v>
      </c>
    </row>
    <row r="84" spans="1:9" ht="18.75" hidden="1">
      <c r="A84" s="11"/>
      <c r="B84" s="11">
        <v>19050300</v>
      </c>
      <c r="C84" s="11" t="s">
        <v>61</v>
      </c>
      <c r="D84" s="1">
        <v>0</v>
      </c>
      <c r="E84" s="1">
        <v>0</v>
      </c>
      <c r="F84" s="2">
        <v>0</v>
      </c>
      <c r="G84" s="2">
        <v>7.0000000000000001E-3</v>
      </c>
      <c r="H84" s="2">
        <f t="shared" si="2"/>
        <v>7.0000000000000001E-3</v>
      </c>
      <c r="I84" s="2">
        <f t="shared" si="3"/>
        <v>0</v>
      </c>
    </row>
    <row r="85" spans="1:9" ht="18.75" hidden="1">
      <c r="A85" s="11"/>
      <c r="B85" s="11">
        <v>20000000</v>
      </c>
      <c r="C85" s="11" t="s">
        <v>34</v>
      </c>
      <c r="D85" s="1">
        <v>2419</v>
      </c>
      <c r="E85" s="1">
        <v>2419</v>
      </c>
      <c r="F85" s="2">
        <v>604.75</v>
      </c>
      <c r="G85" s="2">
        <v>1411.0075999999999</v>
      </c>
      <c r="H85" s="2">
        <f t="shared" si="2"/>
        <v>806.25759999999991</v>
      </c>
      <c r="I85" s="2">
        <f t="shared" si="3"/>
        <v>233.3208102521703</v>
      </c>
    </row>
    <row r="86" spans="1:9" ht="18.75" hidden="1">
      <c r="A86" s="11"/>
      <c r="B86" s="11">
        <v>25000000</v>
      </c>
      <c r="C86" s="11" t="s">
        <v>62</v>
      </c>
      <c r="D86" s="1">
        <v>2419</v>
      </c>
      <c r="E86" s="1">
        <v>2419</v>
      </c>
      <c r="F86" s="2">
        <v>604.75</v>
      </c>
      <c r="G86" s="2">
        <v>1411.0075999999999</v>
      </c>
      <c r="H86" s="2">
        <f t="shared" si="2"/>
        <v>806.25759999999991</v>
      </c>
      <c r="I86" s="2">
        <f t="shared" si="3"/>
        <v>233.3208102521703</v>
      </c>
    </row>
    <row r="87" spans="1:9" ht="18.75" hidden="1">
      <c r="A87" s="11"/>
      <c r="B87" s="11">
        <v>25010000</v>
      </c>
      <c r="C87" s="11" t="s">
        <v>63</v>
      </c>
      <c r="D87" s="1">
        <v>2419</v>
      </c>
      <c r="E87" s="1">
        <v>2419</v>
      </c>
      <c r="F87" s="2">
        <v>604.75</v>
      </c>
      <c r="G87" s="2">
        <v>790.21455999999989</v>
      </c>
      <c r="H87" s="2">
        <f t="shared" si="2"/>
        <v>185.46455999999989</v>
      </c>
      <c r="I87" s="2">
        <f t="shared" si="3"/>
        <v>130.66797188921041</v>
      </c>
    </row>
    <row r="88" spans="1:9" ht="18.75" hidden="1">
      <c r="A88" s="11"/>
      <c r="B88" s="11">
        <v>25010100</v>
      </c>
      <c r="C88" s="11" t="s">
        <v>64</v>
      </c>
      <c r="D88" s="1">
        <v>2002</v>
      </c>
      <c r="E88" s="1">
        <v>2002</v>
      </c>
      <c r="F88" s="2">
        <v>500.5</v>
      </c>
      <c r="G88" s="2">
        <v>670.01684999999998</v>
      </c>
      <c r="H88" s="2">
        <f t="shared" si="2"/>
        <v>169.51684999999998</v>
      </c>
      <c r="I88" s="2">
        <f t="shared" si="3"/>
        <v>133.8695004995005</v>
      </c>
    </row>
    <row r="89" spans="1:9" ht="18.75" hidden="1">
      <c r="A89" s="11"/>
      <c r="B89" s="11">
        <v>25010300</v>
      </c>
      <c r="C89" s="11" t="s">
        <v>65</v>
      </c>
      <c r="D89" s="1">
        <v>417</v>
      </c>
      <c r="E89" s="1">
        <v>417</v>
      </c>
      <c r="F89" s="2">
        <v>104.25</v>
      </c>
      <c r="G89" s="2">
        <v>120.19771</v>
      </c>
      <c r="H89" s="2">
        <f t="shared" si="2"/>
        <v>15.947710000000001</v>
      </c>
      <c r="I89" s="2">
        <f t="shared" si="3"/>
        <v>115.29756354916067</v>
      </c>
    </row>
    <row r="90" spans="1:9" ht="24.75" hidden="1" customHeight="1">
      <c r="A90" s="11"/>
      <c r="B90" s="11">
        <v>25020000</v>
      </c>
      <c r="C90" s="11" t="s">
        <v>66</v>
      </c>
      <c r="D90" s="1">
        <v>0</v>
      </c>
      <c r="E90" s="1">
        <v>0</v>
      </c>
      <c r="F90" s="2">
        <v>0</v>
      </c>
      <c r="G90" s="2">
        <v>620.79304000000002</v>
      </c>
      <c r="H90" s="2">
        <f t="shared" si="2"/>
        <v>620.79304000000002</v>
      </c>
      <c r="I90" s="2">
        <f t="shared" si="3"/>
        <v>0</v>
      </c>
    </row>
    <row r="91" spans="1:9" ht="25.5" hidden="1" customHeight="1">
      <c r="A91" s="11"/>
      <c r="B91" s="11">
        <v>25020100</v>
      </c>
      <c r="C91" s="11" t="s">
        <v>67</v>
      </c>
      <c r="D91" s="1">
        <v>0</v>
      </c>
      <c r="E91" s="1">
        <v>0</v>
      </c>
      <c r="F91" s="2">
        <v>0</v>
      </c>
      <c r="G91" s="2">
        <v>556.06490000000008</v>
      </c>
      <c r="H91" s="2">
        <f t="shared" si="2"/>
        <v>556.06490000000008</v>
      </c>
      <c r="I91" s="2">
        <f t="shared" si="3"/>
        <v>0</v>
      </c>
    </row>
    <row r="92" spans="1:9" ht="24.75" hidden="1" customHeight="1">
      <c r="A92" s="11"/>
      <c r="B92" s="11">
        <v>25020200</v>
      </c>
      <c r="C92" s="11" t="s">
        <v>68</v>
      </c>
      <c r="D92" s="1">
        <v>0</v>
      </c>
      <c r="E92" s="1">
        <v>0</v>
      </c>
      <c r="F92" s="2">
        <v>0</v>
      </c>
      <c r="G92" s="2">
        <v>64.728139999999996</v>
      </c>
      <c r="H92" s="2">
        <f t="shared" si="2"/>
        <v>64.728139999999996</v>
      </c>
      <c r="I92" s="2">
        <f t="shared" si="3"/>
        <v>0</v>
      </c>
    </row>
    <row r="93" spans="1:9" ht="0.75" hidden="1" customHeight="1">
      <c r="A93" s="11"/>
      <c r="B93" s="11">
        <v>30000000</v>
      </c>
      <c r="C93" s="11" t="s">
        <v>69</v>
      </c>
      <c r="D93" s="1">
        <v>300</v>
      </c>
      <c r="E93" s="1">
        <v>300</v>
      </c>
      <c r="F93" s="2">
        <v>100</v>
      </c>
      <c r="G93" s="2">
        <v>34.955019999999998</v>
      </c>
      <c r="H93" s="2">
        <f t="shared" si="2"/>
        <v>-65.04498000000001</v>
      </c>
      <c r="I93" s="2">
        <f t="shared" si="3"/>
        <v>34.955019999999998</v>
      </c>
    </row>
    <row r="94" spans="1:9" ht="18.75" hidden="1">
      <c r="A94" s="11"/>
      <c r="B94" s="11">
        <v>33000000</v>
      </c>
      <c r="C94" s="11" t="s">
        <v>70</v>
      </c>
      <c r="D94" s="1">
        <v>300</v>
      </c>
      <c r="E94" s="1">
        <v>300</v>
      </c>
      <c r="F94" s="2">
        <v>100</v>
      </c>
      <c r="G94" s="2">
        <v>34.955019999999998</v>
      </c>
      <c r="H94" s="2">
        <f t="shared" si="2"/>
        <v>-65.04498000000001</v>
      </c>
      <c r="I94" s="2">
        <f t="shared" si="3"/>
        <v>34.955019999999998</v>
      </c>
    </row>
    <row r="95" spans="1:9" ht="18.75" hidden="1">
      <c r="A95" s="11"/>
      <c r="B95" s="11">
        <v>33010000</v>
      </c>
      <c r="C95" s="11" t="s">
        <v>71</v>
      </c>
      <c r="D95" s="1">
        <v>300</v>
      </c>
      <c r="E95" s="1">
        <v>300</v>
      </c>
      <c r="F95" s="2">
        <v>100</v>
      </c>
      <c r="G95" s="2">
        <v>34.955019999999998</v>
      </c>
      <c r="H95" s="2">
        <f t="shared" si="2"/>
        <v>-65.04498000000001</v>
      </c>
      <c r="I95" s="2">
        <f t="shared" si="3"/>
        <v>34.955019999999998</v>
      </c>
    </row>
    <row r="96" spans="1:9" ht="22.5" customHeight="1">
      <c r="A96" s="11"/>
      <c r="B96" s="11"/>
      <c r="C96" s="11" t="s">
        <v>38</v>
      </c>
      <c r="D96" s="1"/>
      <c r="E96" s="1"/>
      <c r="F96" s="2">
        <v>0</v>
      </c>
      <c r="G96" s="2">
        <v>0.2</v>
      </c>
      <c r="H96" s="2">
        <f t="shared" si="2"/>
        <v>0.2</v>
      </c>
      <c r="I96" s="2">
        <f t="shared" si="3"/>
        <v>0</v>
      </c>
    </row>
    <row r="97" spans="1:9" ht="18.75" customHeight="1">
      <c r="A97" s="11"/>
      <c r="B97" s="11"/>
      <c r="C97" s="11" t="s">
        <v>99</v>
      </c>
      <c r="D97" s="1"/>
      <c r="E97" s="1"/>
      <c r="F97" s="2">
        <v>0</v>
      </c>
      <c r="G97" s="2">
        <v>24.3</v>
      </c>
      <c r="H97" s="2">
        <f t="shared" si="2"/>
        <v>24.3</v>
      </c>
      <c r="I97" s="2">
        <f t="shared" si="3"/>
        <v>0</v>
      </c>
    </row>
    <row r="98" spans="1:9" ht="18.75" customHeight="1">
      <c r="A98" s="11"/>
      <c r="B98" s="11"/>
      <c r="C98" s="11" t="s">
        <v>100</v>
      </c>
      <c r="D98" s="1"/>
      <c r="E98" s="1"/>
      <c r="F98" s="2">
        <v>0</v>
      </c>
      <c r="G98" s="2">
        <v>671.2</v>
      </c>
      <c r="H98" s="2">
        <f t="shared" si="2"/>
        <v>671.2</v>
      </c>
      <c r="I98" s="2">
        <f t="shared" si="3"/>
        <v>0</v>
      </c>
    </row>
    <row r="99" spans="1:9" ht="20.25" customHeight="1">
      <c r="A99" s="11"/>
      <c r="B99" s="11">
        <v>33010100</v>
      </c>
      <c r="C99" s="11" t="s">
        <v>72</v>
      </c>
      <c r="D99" s="1">
        <v>300</v>
      </c>
      <c r="E99" s="1">
        <v>300</v>
      </c>
      <c r="F99" s="2">
        <v>1315</v>
      </c>
      <c r="G99" s="2">
        <v>3501</v>
      </c>
      <c r="H99" s="2">
        <f t="shared" si="2"/>
        <v>2186</v>
      </c>
      <c r="I99" s="2">
        <f t="shared" si="3"/>
        <v>266.2357414448669</v>
      </c>
    </row>
    <row r="100" spans="1:9" ht="18.75" hidden="1">
      <c r="A100" s="11"/>
      <c r="B100" s="11">
        <v>50000000</v>
      </c>
      <c r="C100" s="11" t="s">
        <v>73</v>
      </c>
      <c r="D100" s="1">
        <v>0</v>
      </c>
      <c r="E100" s="1">
        <v>0</v>
      </c>
      <c r="F100" s="2">
        <v>0</v>
      </c>
      <c r="G100" s="2">
        <v>57.009329999999999</v>
      </c>
      <c r="H100" s="2">
        <f t="shared" si="2"/>
        <v>57.009329999999999</v>
      </c>
      <c r="I100" s="2">
        <f t="shared" si="3"/>
        <v>0</v>
      </c>
    </row>
    <row r="101" spans="1:9" ht="18.75" hidden="1">
      <c r="A101" s="11"/>
      <c r="B101" s="11"/>
      <c r="C101" s="11" t="s">
        <v>80</v>
      </c>
      <c r="D101" s="1"/>
      <c r="E101" s="1"/>
      <c r="F101" s="2">
        <v>1700</v>
      </c>
      <c r="G101" s="2">
        <v>1700</v>
      </c>
      <c r="H101" s="2">
        <f t="shared" si="2"/>
        <v>0</v>
      </c>
      <c r="I101" s="2">
        <f t="shared" si="3"/>
        <v>100</v>
      </c>
    </row>
    <row r="102" spans="1:9" ht="18.75" customHeight="1">
      <c r="A102" s="11"/>
      <c r="B102" s="11">
        <v>50110000</v>
      </c>
      <c r="C102" s="11" t="s">
        <v>94</v>
      </c>
      <c r="D102" s="1">
        <v>0</v>
      </c>
      <c r="E102" s="1">
        <v>0</v>
      </c>
      <c r="F102" s="2">
        <v>185</v>
      </c>
      <c r="G102" s="2">
        <v>268</v>
      </c>
      <c r="H102" s="2">
        <f t="shared" si="2"/>
        <v>83</v>
      </c>
      <c r="I102" s="2">
        <f t="shared" si="3"/>
        <v>144.86486486486487</v>
      </c>
    </row>
    <row r="103" spans="1:9" ht="18.75">
      <c r="A103" s="20" t="s">
        <v>55</v>
      </c>
      <c r="B103" s="21"/>
      <c r="C103" s="21"/>
      <c r="D103" s="4">
        <v>2719</v>
      </c>
      <c r="E103" s="4">
        <v>2719</v>
      </c>
      <c r="F103" s="5">
        <v>1500</v>
      </c>
      <c r="G103" s="5">
        <v>4535.5</v>
      </c>
      <c r="H103" s="5">
        <f t="shared" si="2"/>
        <v>3035.5</v>
      </c>
      <c r="I103" s="5">
        <f t="shared" si="3"/>
        <v>302.36666666666667</v>
      </c>
    </row>
    <row r="104" spans="1:9" ht="18.75">
      <c r="A104" s="20" t="s">
        <v>85</v>
      </c>
      <c r="B104" s="21"/>
      <c r="C104" s="21"/>
      <c r="D104" s="4">
        <v>2719</v>
      </c>
      <c r="E104" s="4">
        <v>2719</v>
      </c>
      <c r="F104" s="5">
        <v>1500</v>
      </c>
      <c r="G104" s="5">
        <v>4535.5</v>
      </c>
      <c r="H104" s="5">
        <f t="shared" si="2"/>
        <v>3035.5</v>
      </c>
      <c r="I104" s="5">
        <f t="shared" si="3"/>
        <v>302.36666666666667</v>
      </c>
    </row>
    <row r="105" spans="1:9" ht="19.5" customHeight="1">
      <c r="C105" s="7" t="s">
        <v>86</v>
      </c>
      <c r="D105" s="7"/>
      <c r="E105" s="7"/>
      <c r="F105" s="9">
        <f>F104+F76</f>
        <v>190457.60000000001</v>
      </c>
      <c r="G105" s="9">
        <f t="shared" ref="G105:H105" si="4">G104+G76</f>
        <v>229370.1</v>
      </c>
      <c r="H105" s="9">
        <f t="shared" si="4"/>
        <v>38912.5</v>
      </c>
      <c r="I105" s="9">
        <f>G105/F105*100</f>
        <v>120.43105657112135</v>
      </c>
    </row>
    <row r="106" spans="1:9" ht="39" customHeight="1"/>
    <row r="107" spans="1:9" ht="18.75">
      <c r="C107" s="16" t="s">
        <v>87</v>
      </c>
      <c r="D107" s="16"/>
      <c r="E107" s="16"/>
      <c r="F107" s="16"/>
      <c r="G107" s="16" t="s">
        <v>104</v>
      </c>
    </row>
  </sheetData>
  <mergeCells count="11">
    <mergeCell ref="C9:I9"/>
    <mergeCell ref="A2:L2"/>
    <mergeCell ref="A5:A6"/>
    <mergeCell ref="B5:B6"/>
    <mergeCell ref="C5:C6"/>
    <mergeCell ref="D5:I5"/>
    <mergeCell ref="A75:C75"/>
    <mergeCell ref="A76:C76"/>
    <mergeCell ref="C77:I77"/>
    <mergeCell ref="A103:C103"/>
    <mergeCell ref="A104:C104"/>
  </mergeCells>
  <pageMargins left="0.59055118110236227" right="0.59055118110236227" top="0.39370078740157483" bottom="0.39370078740157483" header="0" footer="0"/>
  <pageSetup paperSize="9" scale="80" fitToHeight="5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початк</vt:lpstr>
      <vt:lpstr>початк!Заголовки_для_печати</vt:lpstr>
      <vt:lpstr>початк!Область_печати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2020-02-05T10:04:12Z</cp:lastPrinted>
  <dcterms:created xsi:type="dcterms:W3CDTF">2017-04-03T11:58:35Z</dcterms:created>
  <dcterms:modified xsi:type="dcterms:W3CDTF">2020-03-11T12:31:06Z</dcterms:modified>
</cp:coreProperties>
</file>